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521" windowWidth="7230" windowHeight="8055" activeTab="0"/>
  </bookViews>
  <sheets>
    <sheet name="目次" sheetId="1" r:id="rId1"/>
    <sheet name="担当課" sheetId="2" r:id="rId2"/>
    <sheet name="土地利用" sheetId="3" r:id="rId3"/>
    <sheet name="都市計画用途地域別面積" sheetId="4" r:id="rId4"/>
    <sheet name="世帯数及び男女別、年齢別人口" sheetId="5" r:id="rId5"/>
    <sheet name="国籍別外国人登録者数" sheetId="6" r:id="rId6"/>
    <sheet name="人口動向" sheetId="7" r:id="rId7"/>
    <sheet name="各市町間流動人口" sheetId="8" r:id="rId8"/>
    <sheet name="産業" sheetId="9" r:id="rId9"/>
    <sheet name="産業2" sheetId="10" r:id="rId10"/>
    <sheet name="農業産出額" sheetId="11" r:id="rId11"/>
    <sheet name="商品販売額" sheetId="12" r:id="rId12"/>
    <sheet name="保育所・幼稚園" sheetId="13" r:id="rId13"/>
    <sheet name="学校数・児童・生徒数" sheetId="14" r:id="rId14"/>
    <sheet name="歳入歳出" sheetId="15" r:id="rId15"/>
  </sheets>
  <definedNames>
    <definedName name="_xlnm.Print_Area" localSheetId="7">'各市町間流動人口'!$A$1:$R$38</definedName>
    <definedName name="_xlnm.Print_Area" localSheetId="5">'国籍別外国人登録者数'!$A$1:$H$17</definedName>
    <definedName name="_xlnm.Print_Area" localSheetId="8">'産業'!$A$1:$U$33</definedName>
    <definedName name="_xlnm.Print_Area" localSheetId="9">'産業2'!$A$1:$N$33</definedName>
    <definedName name="_xlnm.Print_Area" localSheetId="11">'商品販売額'!$A$1:$J$18</definedName>
    <definedName name="_xlnm.Print_Area" localSheetId="6">'人口動向'!$A$1:$J$43</definedName>
    <definedName name="_xlnm.Print_Area" localSheetId="4">'世帯数及び男女別、年齢別人口'!$A$1:$H$19</definedName>
    <definedName name="_xlnm.Print_Area" localSheetId="3">'都市計画用途地域別面積'!$A$1:$N$16</definedName>
    <definedName name="_xlnm.Print_Area" localSheetId="10">'農業産出額'!$A$1:$N$18</definedName>
    <definedName name="_xlnm.Print_Area" localSheetId="12">'保育所・幼稚園'!$A$1:$J$36</definedName>
  </definedNames>
  <calcPr fullCalcOnLoad="1"/>
</workbook>
</file>

<file path=xl/comments13.xml><?xml version="1.0" encoding="utf-8"?>
<comments xmlns="http://schemas.openxmlformats.org/spreadsheetml/2006/main">
  <authors>
    <author>情報システム課</author>
    <author>k-nagaya</author>
  </authors>
  <commentList>
    <comment ref="B12" authorId="0">
      <text>
        <r>
          <rPr>
            <sz val="9"/>
            <rFont val="ＭＳ Ｐゴシック"/>
            <family val="3"/>
          </rPr>
          <t xml:space="preserve">へき地保育所含む
</t>
        </r>
      </text>
    </comment>
    <comment ref="C16" authorId="1">
      <text>
        <r>
          <rPr>
            <sz val="9"/>
            <rFont val="ＭＳ Ｐゴシック"/>
            <family val="3"/>
          </rPr>
          <t>「社会福祉施設等調査」の従事者数のうち、施設長と保育士の数
　※正規以外にフルタイム臨時職員を含んでいる</t>
        </r>
      </text>
    </comment>
    <comment ref="C15" authorId="1">
      <text>
        <r>
          <rPr>
            <sz val="9"/>
            <rFont val="ＭＳ Ｐゴシック"/>
            <family val="3"/>
          </rPr>
          <t>「学校基本調査」の本務者数
　※正規のみ（フルタイム臨時職員を含んでいない）</t>
        </r>
      </text>
    </comment>
  </commentList>
</comments>
</file>

<file path=xl/sharedStrings.xml><?xml version="1.0" encoding="utf-8"?>
<sst xmlns="http://schemas.openxmlformats.org/spreadsheetml/2006/main" count="904" uniqueCount="458">
  <si>
    <t xml:space="preserve"> 0564-23-6032 (直通)</t>
  </si>
  <si>
    <t xml:space="preserve"> 〒447-8601</t>
  </si>
  <si>
    <t xml:space="preserve"> 碧南市松本町28</t>
  </si>
  <si>
    <t xml:space="preserve"> 0566-48-0077</t>
  </si>
  <si>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</si>
  <si>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</si>
  <si>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</si>
  <si>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</si>
  <si>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</si>
  <si>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</si>
  <si>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</si>
  <si>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</si>
  <si>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</si>
  <si>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</si>
  <si>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</si>
  <si>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</si>
  <si>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</si>
  <si>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</si>
  <si>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</si>
  <si>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</si>
  <si>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</si>
  <si>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</si>
  <si>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１歳</t>
  </si>
  <si>
    <t>２歳</t>
  </si>
  <si>
    <t>３歳</t>
  </si>
  <si>
    <t>４歳</t>
  </si>
  <si>
    <t>５歳</t>
  </si>
  <si>
    <t>地方譲与税</t>
  </si>
  <si>
    <t>利子割交付金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</si>
  <si>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</si>
  <si>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</si>
  <si>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</si>
  <si>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</si>
  <si>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</si>
  <si>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</si>
  <si>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</si>
  <si>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</si>
  <si>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</si>
  <si>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</si>
  <si>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</si>
  <si>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</si>
  <si>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</si>
  <si>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</si>
  <si>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</si>
  <si>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</si>
  <si>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</si>
  <si>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</si>
  <si>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</si>
  <si>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</si>
  <si>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</si>
  <si>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</si>
  <si>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</si>
  <si>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</si>
  <si>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</si>
  <si>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</si>
  <si>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</si>
  <si>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</si>
  <si>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</si>
  <si>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</si>
  <si>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</si>
  <si>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</si>
  <si>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</si>
  <si>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</si>
  <si>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</si>
  <si>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</si>
  <si>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</si>
  <si>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</si>
  <si>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</si>
  <si>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</si>
  <si>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</si>
  <si>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</si>
  <si>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</si>
  <si>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</si>
  <si>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</si>
  <si>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繊維</t>
  </si>
  <si>
    <t>衣服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</si>
  <si>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</si>
  <si>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</si>
  <si>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</si>
  <si>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</si>
  <si>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</si>
  <si>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</si>
  <si>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</si>
  <si>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皮革製品</t>
  </si>
  <si>
    <t>窯業･土石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</si>
  <si>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</si>
  <si>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</si>
  <si>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</si>
  <si>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</si>
  <si>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</si>
  <si>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</si>
  <si>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</si>
  <si>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</si>
  <si>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</si>
  <si>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食料品</t>
  </si>
  <si>
    <t>飲料･飼料</t>
  </si>
  <si>
    <t>-</t>
  </si>
  <si>
    <t xml:space="preserve"> 〒444-1398</t>
  </si>
  <si>
    <t xml:space="preserve"> 高浜市青木町4丁目1-2</t>
  </si>
  <si>
    <t xml:space="preserve"> 0566-52-1110</t>
  </si>
  <si>
    <t>高浜市</t>
  </si>
  <si>
    <t>Ｈ12年</t>
  </si>
  <si>
    <t>幡豆町</t>
  </si>
  <si>
    <t xml:space="preserve"> 0566-62-1004（直通） </t>
  </si>
  <si>
    <t>刈谷市</t>
  </si>
  <si>
    <t>一色町</t>
  </si>
  <si>
    <t>岡崎市</t>
  </si>
  <si>
    <t>西尾市</t>
  </si>
  <si>
    <t>碧 南 市</t>
  </si>
  <si>
    <t>知立市</t>
  </si>
  <si>
    <t>吉良町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</si>
  <si>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</si>
  <si>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</si>
  <si>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</si>
  <si>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</si>
  <si>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 xml:space="preserve"> 刈谷市東陽町1丁目1</t>
  </si>
  <si>
    <t xml:space="preserve"> 0566-41-3311 (内232)</t>
  </si>
  <si>
    <t xml:space="preserve"> kikakuka@city.hekinan.lg.jp</t>
  </si>
  <si>
    <t xml:space="preserve"> 〒448-8501</t>
  </si>
  <si>
    <t xml:space="preserve"> 0566-23-1105</t>
  </si>
  <si>
    <t xml:space="preserve"> jyousys@city.kariya.lg.jp</t>
  </si>
  <si>
    <t xml:space="preserve"> 安城市桜町18-23</t>
  </si>
  <si>
    <t xml:space="preserve"> 0566-76-1112</t>
  </si>
  <si>
    <t>豊田市</t>
  </si>
  <si>
    <t>三好町</t>
  </si>
  <si>
    <t>三 好 町</t>
  </si>
  <si>
    <t>豊 田 市</t>
  </si>
  <si>
    <r>
      <t>三 好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町</t>
    </r>
  </si>
  <si>
    <t>Ｈ17年</t>
  </si>
  <si>
    <t xml:space="preserve"> 豊 田 市 </t>
  </si>
  <si>
    <t xml:space="preserve"> 0565-34-6667(直通)</t>
  </si>
  <si>
    <t>低層住居専用地域
第一種</t>
  </si>
  <si>
    <t>低層住居専用地域
第二種</t>
  </si>
  <si>
    <t>第一種住居地域</t>
  </si>
  <si>
    <t>（４）農業産出額</t>
  </si>
  <si>
    <t>運輸業</t>
  </si>
  <si>
    <t>不動産業</t>
  </si>
  <si>
    <t>複合サービス事業</t>
  </si>
  <si>
    <t>金 融
保険業</t>
  </si>
  <si>
    <t>卸 売
小売業</t>
  </si>
  <si>
    <t>飲食店
宿泊業</t>
  </si>
  <si>
    <t>医 療
福 祉</t>
  </si>
  <si>
    <t>配当割交付金</t>
  </si>
  <si>
    <t xml:space="preserve"> 豊田市西町3-60</t>
  </si>
  <si>
    <t xml:space="preserve"> 0563-32-1113（直通）</t>
  </si>
  <si>
    <t>＊</t>
  </si>
  <si>
    <t xml:space="preserve"> 三好町大字三好字小坂50</t>
  </si>
  <si>
    <t>Ｘ</t>
  </si>
  <si>
    <t xml:space="preserve"> 岡崎市十王町2丁目9</t>
  </si>
  <si>
    <t>※従業者４人以上の事業所</t>
  </si>
  <si>
    <t>碧南市</t>
  </si>
  <si>
    <t xml:space="preserve"> 〒444-8601</t>
  </si>
  <si>
    <t xml:space="preserve"> 0564-23-6846</t>
  </si>
  <si>
    <t>Ｈ12年</t>
  </si>
  <si>
    <t>Ｈ17年</t>
  </si>
  <si>
    <t xml:space="preserve"> 〒471-8501</t>
  </si>
  <si>
    <t xml:space="preserve"> 0565-31-8623</t>
  </si>
  <si>
    <t xml:space="preserve"> shomu@city.toyota.aichi.jp</t>
  </si>
  <si>
    <t>安城市</t>
  </si>
  <si>
    <t xml:space="preserve">  情報管理グループ</t>
  </si>
  <si>
    <t>運 輸</t>
  </si>
  <si>
    <t>※ 岡崎市については旧額田町を含む。</t>
  </si>
  <si>
    <t>寄附金</t>
  </si>
  <si>
    <t xml:space="preserve"> 〒470-0295</t>
  </si>
  <si>
    <t xml:space="preserve"> 0561-32-2165</t>
  </si>
  <si>
    <t xml:space="preserve"> 西尾市寄住町下田22</t>
  </si>
  <si>
    <t xml:space="preserve"> kikaku@city.nishio.lg.jp</t>
  </si>
  <si>
    <t>雑 穀
豆 類</t>
  </si>
  <si>
    <t>いも類</t>
  </si>
  <si>
    <t>花き</t>
  </si>
  <si>
    <t>種 苗
苗木類
その他</t>
  </si>
  <si>
    <t xml:space="preserve"> tokei@city.okazaki.aichi.jp</t>
  </si>
  <si>
    <t xml:space="preserve"> 〒446-8501</t>
  </si>
  <si>
    <t xml:space="preserve"> 〒444-0192</t>
  </si>
  <si>
    <t xml:space="preserve"> 0564-63-5132 (直通)</t>
  </si>
  <si>
    <t xml:space="preserve"> 幸田町大字菱池字元林1-1</t>
  </si>
  <si>
    <t xml:space="preserve"> 0564-63-5139</t>
  </si>
  <si>
    <t xml:space="preserve"> kikakujoho@town.kota.lg.jp</t>
  </si>
  <si>
    <t>幸田町</t>
  </si>
  <si>
    <t>所  在  地</t>
  </si>
  <si>
    <t>Ｅメールアドレス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</si>
  <si>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</si>
  <si>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</si>
  <si>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</si>
  <si>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</si>
  <si>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</si>
  <si>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</si>
  <si>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</si>
  <si>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</si>
  <si>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</si>
  <si>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</si>
  <si>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</si>
  <si>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</si>
  <si>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</si>
  <si>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</si>
  <si>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</si>
  <si>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</si>
  <si>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</si>
  <si>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</si>
  <si>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</si>
  <si>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</si>
  <si>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</si>
  <si>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</si>
  <si>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</si>
  <si>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</si>
  <si>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</si>
  <si>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</si>
  <si>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</si>
  <si>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</si>
  <si>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</si>
  <si>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</si>
  <si>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</si>
  <si>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</si>
  <si>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</si>
  <si>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</si>
  <si>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</si>
  <si>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</si>
  <si>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</si>
  <si>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</si>
  <si>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</si>
  <si>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</si>
  <si>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</si>
  <si>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</si>
  <si>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</si>
  <si>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</si>
  <si>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</si>
  <si>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</si>
  <si>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</si>
  <si>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鉱  業</t>
  </si>
  <si>
    <t>建設業</t>
  </si>
  <si>
    <t>製造業</t>
  </si>
  <si>
    <t>（２）産業別事業所数 民営（非農林漁業）</t>
  </si>
  <si>
    <t>（３）産業分類別工業製造品出荷額等</t>
  </si>
  <si>
    <t>総  額</t>
  </si>
  <si>
    <t>総 額</t>
  </si>
  <si>
    <t>耕  種  作  物</t>
  </si>
  <si>
    <t>畜 産</t>
  </si>
  <si>
    <t>加 工
農産物</t>
  </si>
  <si>
    <t>計</t>
  </si>
  <si>
    <t>米</t>
  </si>
  <si>
    <t>麦 類</t>
  </si>
  <si>
    <t>野 菜</t>
  </si>
  <si>
    <t>果 実</t>
  </si>
  <si>
    <t>工 芸
農作物</t>
  </si>
  <si>
    <t>（５）商品販売額</t>
  </si>
  <si>
    <t>卸売業</t>
  </si>
  <si>
    <t>小     売     業</t>
  </si>
  <si>
    <t>小売業計</t>
  </si>
  <si>
    <t>その他の小売業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</si>
  <si>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</si>
  <si>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</si>
  <si>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</si>
  <si>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</si>
  <si>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</si>
  <si>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</si>
  <si>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</si>
  <si>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</si>
  <si>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</si>
  <si>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</si>
  <si>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</si>
  <si>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</si>
  <si>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</si>
  <si>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</si>
  <si>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</si>
  <si>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 xml:space="preserve"> 0566-76-1111 (内2064)</t>
  </si>
  <si>
    <t xml:space="preserve"> keiei@city.anjo.aichi.jp</t>
  </si>
  <si>
    <t xml:space="preserve">  地域協働課</t>
  </si>
  <si>
    <t xml:space="preserve"> 0561-32-8006(直通)</t>
  </si>
  <si>
    <t xml:space="preserve"> joho@town.aichi-miyoshi.lg.jp</t>
  </si>
  <si>
    <t>株式等譲渡所得割交付金</t>
  </si>
  <si>
    <t>地方消費税交付金</t>
  </si>
  <si>
    <t>※ 保育士数は常勤の者で、施設長を含み、休職者等を除く。</t>
  </si>
  <si>
    <t>２ 土地の利用状況</t>
  </si>
  <si>
    <t>３ 人 口</t>
  </si>
  <si>
    <t>４ 産 業</t>
  </si>
  <si>
    <r>
      <t>電気・ｶﾞｽ</t>
    </r>
    <r>
      <rPr>
        <sz val="10.8"/>
        <rFont val="ＭＳ ゴシック"/>
        <family val="3"/>
      </rPr>
      <t xml:space="preserve">
熱供給
水道業</t>
    </r>
  </si>
  <si>
    <t>医 療
福 祉</t>
  </si>
  <si>
    <r>
      <t>公 務</t>
    </r>
    <r>
      <rPr>
        <sz val="8"/>
        <rFont val="ＭＳ ゴシック"/>
        <family val="3"/>
      </rPr>
      <t xml:space="preserve">
</t>
    </r>
    <r>
      <rPr>
        <sz val="7"/>
        <rFont val="ＭＳ ゴシック"/>
        <family val="3"/>
      </rPr>
      <t>(他に分類されないもの)</t>
    </r>
  </si>
  <si>
    <r>
      <t xml:space="preserve">サービス業
</t>
    </r>
    <r>
      <rPr>
        <sz val="7"/>
        <rFont val="ＭＳ ゴシック"/>
        <family val="3"/>
      </rPr>
      <t>(他に分類されないもの)</t>
    </r>
  </si>
  <si>
    <t>分 類
不 能</t>
  </si>
  <si>
    <r>
      <t xml:space="preserve">教 育
</t>
    </r>
    <r>
      <rPr>
        <sz val="8"/>
        <rFont val="ＭＳ ゴシック"/>
        <family val="3"/>
      </rPr>
      <t>学習支援業</t>
    </r>
  </si>
  <si>
    <t>プラスチック</t>
  </si>
  <si>
    <t>織物・衣服
身の回り品</t>
  </si>
  <si>
    <t>幼稚園・
保育所数</t>
  </si>
  <si>
    <t>小 学 校</t>
  </si>
  <si>
    <t>中 学 校</t>
  </si>
  <si>
    <t>（平成20年1月1日 単位：k㎡）</t>
  </si>
  <si>
    <t>Ｈ20年</t>
  </si>
  <si>
    <t>西三河総数</t>
  </si>
  <si>
    <t>（２）国籍別外国人登録者数</t>
  </si>
  <si>
    <t>韓国・朝鮮</t>
  </si>
  <si>
    <t>中国</t>
  </si>
  <si>
    <t>その他</t>
  </si>
  <si>
    <t>ブラジル</t>
  </si>
  <si>
    <t>フィリピン</t>
  </si>
  <si>
    <t>ペルー</t>
  </si>
  <si>
    <r>
      <t>(平成</t>
    </r>
    <r>
      <rPr>
        <sz val="10.8"/>
        <rFont val="ＭＳ 明朝"/>
        <family val="1"/>
      </rPr>
      <t>20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</t>
    </r>
    <r>
      <rPr>
        <sz val="10.8"/>
        <rFont val="ＭＳ 明朝"/>
        <family val="1"/>
      </rPr>
      <t>＋</t>
    </r>
    <r>
      <rPr>
        <sz val="10.8"/>
        <rFont val="ＭＳ 明朝"/>
        <family val="1"/>
      </rPr>
      <t>外国人登録）</t>
    </r>
  </si>
  <si>
    <t>（３）人口動向</t>
  </si>
  <si>
    <t>（４）各市町間流動人口</t>
  </si>
  <si>
    <r>
      <t>(保育所：平成</t>
    </r>
    <r>
      <rPr>
        <sz val="10.8"/>
        <rFont val="ＭＳ 明朝"/>
        <family val="1"/>
      </rPr>
      <t>20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社会福祉施設等調査）</t>
    </r>
  </si>
  <si>
    <r>
      <t>（平成2</t>
    </r>
    <r>
      <rPr>
        <sz val="10.8"/>
        <rFont val="ＭＳ 明朝"/>
        <family val="1"/>
      </rPr>
      <t>0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</si>
  <si>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平成19年度一般会計歳入歳出決算額</t>
  </si>
  <si>
    <r>
      <t>(各年</t>
    </r>
    <r>
      <rPr>
        <sz val="10.8"/>
        <rFont val="ＭＳ 明朝"/>
        <family val="1"/>
      </rPr>
      <t xml:space="preserve">1月～12月中 </t>
    </r>
    <r>
      <rPr>
        <sz val="10.8"/>
        <rFont val="ＭＳ 明朝"/>
        <family val="1"/>
      </rPr>
      <t>愛知県人口動向調査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</si>
  <si>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</si>
  <si>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</t>
    </r>
    <r>
      <rPr>
        <sz val="10.8"/>
        <rFont val="ＭＳ 明朝"/>
        <family val="1"/>
      </rPr>
      <t>9</t>
    </r>
    <r>
      <rPr>
        <sz val="10.8"/>
        <rFont val="ＭＳ 明朝"/>
        <family val="1"/>
      </rPr>
      <t>年12月31日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工業統計調査 単位：万円）</t>
    </r>
  </si>
  <si>
    <r>
      <t>（平成1</t>
    </r>
    <r>
      <rPr>
        <sz val="10.8"/>
        <rFont val="ＭＳ 明朝"/>
        <family val="1"/>
      </rPr>
      <t>9</t>
    </r>
    <r>
      <rPr>
        <sz val="10.8"/>
        <rFont val="ＭＳ 明朝"/>
        <family val="1"/>
      </rPr>
      <t>年6月1日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商業統計調査 単位：百万円）</t>
    </r>
  </si>
  <si>
    <r>
      <t>(幼稚園：平成</t>
    </r>
    <r>
      <rPr>
        <sz val="10.8"/>
        <rFont val="ＭＳ 明朝"/>
        <family val="1"/>
      </rPr>
      <t>20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　　　　　　</t>
    </r>
  </si>
  <si>
    <t>各種商品</t>
  </si>
  <si>
    <t>自動車
自転車</t>
  </si>
  <si>
    <t>家具・じゅう器
家庭用機械器具</t>
  </si>
  <si>
    <t>飲食料品</t>
  </si>
  <si>
    <t>市町・担当課係名</t>
  </si>
  <si>
    <t>ＦＡＸ　番　号</t>
  </si>
  <si>
    <t>電　話　番　号</t>
  </si>
  <si>
    <r>
      <t>(平成</t>
    </r>
    <r>
      <rPr>
        <sz val="10.8"/>
        <rFont val="ＭＳ 明朝"/>
        <family val="1"/>
      </rPr>
      <t>20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外国人登録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</si>
  <si>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</si>
  <si>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 岡崎市 企画政策部</t>
  </si>
  <si>
    <t xml:space="preserve"> 碧南市 総務部</t>
  </si>
  <si>
    <t xml:space="preserve"> 刈谷市 企画部</t>
  </si>
  <si>
    <t xml:space="preserve"> 豊田市 総務部</t>
  </si>
  <si>
    <t xml:space="preserve"> 安城市 企画部</t>
  </si>
  <si>
    <t xml:space="preserve"> 西尾市 企画部</t>
  </si>
  <si>
    <t xml:space="preserve"> 知立市 企画部</t>
  </si>
  <si>
    <t xml:space="preserve"> 高浜市 行政管理部</t>
  </si>
  <si>
    <t xml:space="preserve"> 吉良町 総務部</t>
  </si>
  <si>
    <t xml:space="preserve"> 幸田町 総務部</t>
  </si>
  <si>
    <t xml:space="preserve"> </t>
  </si>
  <si>
    <t xml:space="preserve"> 三好町 総務部</t>
  </si>
  <si>
    <t xml:space="preserve">  企画課 統計班</t>
  </si>
  <si>
    <t xml:space="preserve">  企画課 企画調整係</t>
  </si>
  <si>
    <t xml:space="preserve">  情報システム課 統計担当</t>
  </si>
  <si>
    <t xml:space="preserve">  庶務課 選挙･統計担当</t>
  </si>
  <si>
    <t xml:space="preserve">  経営管理課 経営管理係</t>
  </si>
  <si>
    <t xml:space="preserve">  企画課 統計担当</t>
  </si>
  <si>
    <t xml:space="preserve">  企画課 政策係</t>
  </si>
  <si>
    <t xml:space="preserve">  企画課 情報担当</t>
  </si>
  <si>
    <t xml:space="preserve">  企画政策課 情報グループ</t>
  </si>
  <si>
    <t>１ 各市町統計担当課・係名、所在地、電話・ＦＡＸ番号・Ｅメールアドレス</t>
  </si>
  <si>
    <t>総　数</t>
  </si>
  <si>
    <r>
      <t>（平成18年10月1日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事業所・企業統計調査）</t>
    </r>
  </si>
  <si>
    <r>
      <t>※ 保育所の児童在籍数については、年齢階級別在所児数を平成</t>
    </r>
    <r>
      <rPr>
        <sz val="10.8"/>
        <rFont val="ＭＳ 明朝"/>
        <family val="1"/>
      </rPr>
      <t>20</t>
    </r>
    <r>
      <rPr>
        <sz val="10.8"/>
        <rFont val="ＭＳ 明朝"/>
        <family val="1"/>
      </rPr>
      <t>年4月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 xml:space="preserve">日現在の満年齢に置き換え
</t>
    </r>
    <r>
      <rPr>
        <sz val="10.8"/>
        <rFont val="ＭＳ 明朝"/>
        <family val="1"/>
      </rPr>
      <t xml:space="preserve">   </t>
    </r>
    <r>
      <rPr>
        <sz val="10.8"/>
        <rFont val="ＭＳ 明朝"/>
        <family val="1"/>
      </rPr>
      <t>た人数とする。</t>
    </r>
  </si>
  <si>
    <t>※ 幼稚園・保育所数欄の（  ）内は公立を再掲。</t>
  </si>
  <si>
    <t>その他
増　減</t>
  </si>
  <si>
    <r>
      <t>（平成2</t>
    </r>
    <r>
      <rPr>
        <sz val="10.8"/>
        <rFont val="ＭＳ 明朝"/>
        <family val="1"/>
      </rPr>
      <t>0</t>
    </r>
    <r>
      <rPr>
        <sz val="10.8"/>
        <rFont val="ＭＳ 明朝"/>
        <family val="1"/>
      </rPr>
      <t>年12月31日 単位：ha）</t>
    </r>
  </si>
  <si>
    <t>※ 教員数は本務の者で、校長を含む。</t>
  </si>
  <si>
    <t>※ 教員数は本務の者で、園長を含む。</t>
  </si>
  <si>
    <r>
      <t>24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</si>
  <si>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53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35)</t>
    </r>
  </si>
  <si>
    <t>-</t>
  </si>
  <si>
    <t>-</t>
  </si>
  <si>
    <t>-</t>
  </si>
  <si>
    <r>
      <t>18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16)</t>
    </r>
  </si>
  <si>
    <r>
      <t>12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10)</t>
    </r>
  </si>
  <si>
    <r>
      <t>36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15)</t>
    </r>
  </si>
  <si>
    <r>
      <t>65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53)</t>
    </r>
  </si>
  <si>
    <r>
      <t>13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</si>
  <si>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r>
      <t>31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23)</t>
    </r>
  </si>
  <si>
    <t>-</t>
  </si>
  <si>
    <t xml:space="preserve"> 〒445-8501</t>
  </si>
  <si>
    <t xml:space="preserve"> 0563-56-2111 (内3204)</t>
  </si>
  <si>
    <t xml:space="preserve"> 0563-56-0212</t>
  </si>
  <si>
    <t xml:space="preserve"> 〒472-8666</t>
  </si>
  <si>
    <t xml:space="preserve"> 0566-83-1111 (内342)</t>
  </si>
  <si>
    <t xml:space="preserve"> 知立市広見3丁目1</t>
  </si>
  <si>
    <t xml:space="preserve"> 0566-83-1141</t>
  </si>
  <si>
    <t xml:space="preserve"> kikaku@city.chiryu.lg.jp</t>
  </si>
  <si>
    <t>-</t>
  </si>
  <si>
    <t xml:space="preserve"> 0566-52-1111 (内329)</t>
  </si>
  <si>
    <t xml:space="preserve"> johou@city.takahama.lg.jp</t>
  </si>
  <si>
    <t>-</t>
  </si>
  <si>
    <r>
      <t>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</si>
  <si>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r>
      <t>8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</si>
  <si>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t xml:space="preserve"> 一色町 総務部</t>
  </si>
  <si>
    <t xml:space="preserve"> 〒444-0492</t>
  </si>
  <si>
    <t xml:space="preserve"> 0563-72-9602 (直通)</t>
  </si>
  <si>
    <t xml:space="preserve"> 一色町大字一色字伊那跨61</t>
  </si>
  <si>
    <t xml:space="preserve"> 0563-72-3731</t>
  </si>
  <si>
    <t xml:space="preserve"> chiiki@town.isshiki.lg.jp</t>
  </si>
  <si>
    <t>1( -)</t>
  </si>
  <si>
    <t xml:space="preserve"> - </t>
  </si>
  <si>
    <r>
      <t>7(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7)</t>
    </r>
  </si>
  <si>
    <r>
      <t>-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</si>
  <si>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6)</t>
    </r>
  </si>
  <si>
    <t xml:space="preserve"> 幡豆町</t>
  </si>
  <si>
    <t xml:space="preserve"> 〒444-0798</t>
  </si>
  <si>
    <t xml:space="preserve"> 0563-63-0125 (直通)</t>
  </si>
  <si>
    <t xml:space="preserve">  企画課 企画係</t>
  </si>
  <si>
    <t xml:space="preserve"> 幡豆町大字西幡豆字仲田14-2</t>
  </si>
  <si>
    <t xml:space="preserve"> 0563-63-0132</t>
  </si>
  <si>
    <t xml:space="preserve"> kikaku@town.hazu.lg.jp</t>
  </si>
  <si>
    <t xml:space="preserve">  情報システム課</t>
  </si>
  <si>
    <t xml:space="preserve">  情報統計係</t>
  </si>
  <si>
    <t xml:space="preserve">  企画調整グループ</t>
  </si>
  <si>
    <r>
      <t>9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9)</t>
    </r>
  </si>
  <si>
    <t>※ 豊田市の保育所について、調査以外のへき地保育所を合算した数を掲載。</t>
  </si>
  <si>
    <r>
      <t>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</si>
  <si>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r>
      <t>8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8)</t>
    </r>
  </si>
  <si>
    <r>
      <t>14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11)</t>
    </r>
  </si>
  <si>
    <r>
      <t xml:space="preserve"> 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</si>
  <si>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19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10)</t>
    </r>
  </si>
  <si>
    <r>
      <t>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</si>
  <si>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t>6( 5)</t>
  </si>
  <si>
    <t>14( 8)</t>
  </si>
  <si>
    <t>X</t>
  </si>
  <si>
    <r>
      <t>3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</si>
  <si>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</si>
  <si>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t>目　　　　次</t>
  </si>
  <si>
    <t>１　各市町統計担当課・係名、所在地、電話番号、ＦＡＸ、Ｅメールアドレス</t>
  </si>
  <si>
    <t>２　土地の利用状況</t>
  </si>
  <si>
    <t>　(２)　都市計画用途地域別面積</t>
  </si>
  <si>
    <t>３　人　口</t>
  </si>
  <si>
    <t>　(１)　世帯数及び男女別、年齢別人口</t>
  </si>
  <si>
    <t>４　産　業</t>
  </si>
  <si>
    <t>　(１)　産業別就業者数</t>
  </si>
  <si>
    <t>　(２)　産業別事業所数</t>
  </si>
  <si>
    <t>　(３)　産業分類別工業製造品出荷額等</t>
  </si>
  <si>
    <t>　(４)　農業産出額</t>
  </si>
  <si>
    <t>　(５)　商品販売額</t>
  </si>
  <si>
    <t>５　福祉・教育</t>
  </si>
  <si>
    <t>　(１)　保育所・幼稚園</t>
  </si>
  <si>
    <t>　(２)　小学校・中学校・高等学校</t>
  </si>
  <si>
    <t>　(１)　歳入</t>
  </si>
  <si>
    <t>　(２)　歳出</t>
  </si>
  <si>
    <t>「－」</t>
  </si>
  <si>
    <t>該当数字なし</t>
  </si>
  <si>
    <t>「…」</t>
  </si>
  <si>
    <t>資料なし</t>
  </si>
  <si>
    <t>「０」</t>
  </si>
  <si>
    <t>単位未満</t>
  </si>
  <si>
    <t>「△」</t>
  </si>
  <si>
    <t>マイナス</t>
  </si>
  <si>
    <t>「Ｘ」</t>
  </si>
  <si>
    <t>統計法第１４条によって秘匿扱いのもの</t>
  </si>
  <si>
    <t>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</si>
  <si>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</t>
  </si>
  <si>
    <r>
      <t>◎</t>
    </r>
    <r>
      <rPr>
        <sz val="7"/>
        <rFont val="Times New Roman"/>
        <family val="1"/>
      </rPr>
      <t xml:space="preserve">           </t>
    </r>
    <r>
      <rPr>
        <sz val="11"/>
        <rFont val="ＭＳ ゴシック"/>
        <family val="3"/>
      </rPr>
      <t>統計表中の符号の用法について</t>
    </r>
  </si>
  <si>
    <t>X</t>
  </si>
  <si>
    <t>Ｈ20年</t>
  </si>
  <si>
    <t>※　平成19年から市町村別農業産出額の積算が廃止になりました。</t>
  </si>
  <si>
    <t>情 報
通信業</t>
  </si>
  <si>
    <r>
      <t>（平成1</t>
    </r>
    <r>
      <rPr>
        <sz val="10.8"/>
        <rFont val="ＭＳ 明朝"/>
        <family val="1"/>
      </rPr>
      <t>8年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生産農業所得統計 単位：千万円）</t>
    </r>
  </si>
  <si>
    <t>ゴルフ場利用税交付金</t>
  </si>
  <si>
    <t>　(２)　国籍別外国人登録者数</t>
  </si>
  <si>
    <t>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</si>
  <si>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</t>
  </si>
  <si>
    <t>　(１)　土　地　利　用</t>
  </si>
  <si>
    <t>･･････････････････････････････････････････････････････</t>
  </si>
  <si>
    <t>　(３)　人　口　動　向</t>
  </si>
  <si>
    <t>　(４)　各市町間流動人口</t>
  </si>
  <si>
    <t>６　平成１９年度一般会計歳入歳出決算額</t>
  </si>
  <si>
    <t>・・・</t>
  </si>
  <si>
    <t>※　統計表の数字は四捨五入してあり、合計と内訳の集計が一致しない場合がある。</t>
  </si>
  <si>
    <t>※　各統計表の数値は、平成21年3月現在把握できる最新の数値である。</t>
  </si>
  <si>
    <t>･･････････････････････････････････････</t>
  </si>
  <si>
    <t>････････････････････････････････</t>
  </si>
  <si>
    <t>･･････････････････････････････････</t>
  </si>
  <si>
    <t>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</si>
  <si>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･･････････････････････････････････････････････････････････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</si>
</sst>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;[Red]0.00"/>
  </numFmts>
  <fonts count="2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7"/>
      <name val="Times New Roman"/>
      <family val="1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2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4" xfId="16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4" xfId="0" applyFill="1" applyBorder="1" applyAlignment="1">
      <alignment horizont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 wrapText="1"/>
    </xf>
    <xf numFmtId="181" fontId="0" fillId="0" borderId="2" xfId="0" applyNumberForma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 wrapText="1"/>
    </xf>
    <xf numFmtId="181" fontId="0" fillId="0" borderId="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6" xfId="0" applyNumberFormat="1" applyFont="1" applyFill="1" applyBorder="1" applyAlignment="1">
      <alignment vertical="center"/>
    </xf>
    <xf numFmtId="41" fontId="0" fillId="0" borderId="5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9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right" vertical="center" wrapText="1"/>
    </xf>
    <xf numFmtId="182" fontId="0" fillId="0" borderId="9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9" xfId="0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right" vertical="center" wrapText="1"/>
    </xf>
    <xf numFmtId="182" fontId="0" fillId="0" borderId="7" xfId="0" applyNumberFormat="1" applyFill="1" applyBorder="1" applyAlignment="1">
      <alignment horizontal="right" vertical="center" wrapText="1"/>
    </xf>
    <xf numFmtId="182" fontId="0" fillId="0" borderId="8" xfId="0" applyNumberFormat="1" applyFill="1" applyBorder="1" applyAlignment="1">
      <alignment horizontal="right" vertical="center" wrapText="1"/>
    </xf>
    <xf numFmtId="182" fontId="9" fillId="0" borderId="7" xfId="0" applyNumberFormat="1" applyFont="1" applyFill="1" applyBorder="1" applyAlignment="1">
      <alignment vertical="center"/>
    </xf>
    <xf numFmtId="182" fontId="9" fillId="0" borderId="8" xfId="0" applyNumberFormat="1" applyFont="1" applyFill="1" applyBorder="1" applyAlignment="1">
      <alignment vertical="center"/>
    </xf>
    <xf numFmtId="182" fontId="9" fillId="0" borderId="9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41" fontId="0" fillId="0" borderId="4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0" fillId="0" borderId="5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horizontal="right" vertical="center" wrapText="1"/>
    </xf>
    <xf numFmtId="182" fontId="0" fillId="0" borderId="12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horizontal="right" vertical="center" wrapText="1"/>
    </xf>
    <xf numFmtId="182" fontId="9" fillId="0" borderId="5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horizontal="right" vertical="center" wrapText="1"/>
    </xf>
    <xf numFmtId="182" fontId="9" fillId="0" borderId="9" xfId="0" applyNumberFormat="1" applyFont="1" applyFill="1" applyBorder="1" applyAlignment="1">
      <alignment horizontal="right" vertical="center" wrapText="1"/>
    </xf>
    <xf numFmtId="41" fontId="0" fillId="0" borderId="7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center" vertical="center"/>
    </xf>
    <xf numFmtId="41" fontId="0" fillId="0" borderId="3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1" fontId="9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81" fontId="0" fillId="0" borderId="5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0" fontId="5" fillId="0" borderId="7" xfId="0" applyFont="1" applyBorder="1" applyAlignment="1">
      <alignment/>
    </xf>
    <xf numFmtId="0" fontId="16" fillId="0" borderId="3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17" xfId="0" applyFont="1" applyBorder="1" applyAlignment="1">
      <alignment vertical="center" textRotation="255"/>
    </xf>
    <xf numFmtId="0" fontId="8" fillId="0" borderId="17" xfId="0" applyFont="1" applyBorder="1" applyAlignment="1">
      <alignment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9" fontId="8" fillId="0" borderId="17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41" fontId="8" fillId="0" borderId="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Fill="1" applyAlignment="1">
      <alignment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20" xfId="0" applyNumberFormat="1" applyFont="1" applyFill="1" applyBorder="1" applyAlignment="1">
      <alignment horizontal="center" vertical="center"/>
    </xf>
    <xf numFmtId="196" fontId="8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5" fillId="0" borderId="19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distributed" vertical="center"/>
      <protection/>
    </xf>
    <xf numFmtId="0" fontId="16" fillId="0" borderId="5" xfId="0" applyFont="1" applyFill="1" applyBorder="1" applyAlignment="1" applyProtection="1">
      <alignment horizontal="left" vertical="center" indent="3"/>
      <protection/>
    </xf>
    <xf numFmtId="0" fontId="16" fillId="0" borderId="1" xfId="0" applyFont="1" applyFill="1" applyBorder="1" applyAlignment="1" applyProtection="1">
      <alignment horizontal="left" vertical="center" indent="3"/>
      <protection/>
    </xf>
    <xf numFmtId="0" fontId="5" fillId="0" borderId="12" xfId="0" applyFont="1" applyBorder="1" applyAlignment="1">
      <alignment horizontal="left" indent="3"/>
    </xf>
    <xf numFmtId="49" fontId="8" fillId="0" borderId="24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 horizontal="right"/>
    </xf>
    <xf numFmtId="181" fontId="0" fillId="0" borderId="2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181" fontId="0" fillId="0" borderId="3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81" fontId="0" fillId="0" borderId="0" xfId="0" applyNumberForma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6" fillId="0" borderId="3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3" xfId="0" applyFont="1" applyFill="1" applyBorder="1" applyAlignment="1" applyProtection="1" quotePrefix="1">
      <alignment/>
      <protection/>
    </xf>
    <xf numFmtId="0" fontId="14" fillId="0" borderId="3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95" fontId="0" fillId="0" borderId="3" xfId="0" applyNumberFormat="1" applyFill="1" applyBorder="1" applyAlignment="1">
      <alignment/>
    </xf>
    <xf numFmtId="195" fontId="0" fillId="0" borderId="3" xfId="0" applyNumberFormat="1" applyFill="1" applyBorder="1" applyAlignment="1">
      <alignment horizontal="right"/>
    </xf>
    <xf numFmtId="195" fontId="0" fillId="0" borderId="2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195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95" fontId="0" fillId="0" borderId="3" xfId="0" applyNumberFormat="1" applyFont="1" applyFill="1" applyBorder="1" applyAlignment="1">
      <alignment/>
    </xf>
    <xf numFmtId="195" fontId="0" fillId="0" borderId="11" xfId="16" applyNumberFormat="1" applyFont="1" applyFill="1" applyBorder="1">
      <alignment/>
      <protection/>
    </xf>
    <xf numFmtId="195" fontId="0" fillId="0" borderId="11" xfId="16" applyNumberFormat="1" applyFont="1" applyFill="1" applyBorder="1" applyAlignment="1">
      <alignment horizontal="right"/>
      <protection/>
    </xf>
    <xf numFmtId="195" fontId="0" fillId="0" borderId="13" xfId="0" applyNumberFormat="1" applyFont="1" applyFill="1" applyBorder="1" applyAlignment="1">
      <alignment horizontal="right"/>
    </xf>
    <xf numFmtId="181" fontId="0" fillId="0" borderId="7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/>
    </xf>
    <xf numFmtId="181" fontId="0" fillId="0" borderId="3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13" xfId="0" applyNumberFormat="1" applyFill="1" applyBorder="1" applyAlignment="1">
      <alignment horizontal="right"/>
    </xf>
    <xf numFmtId="181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181" fontId="0" fillId="0" borderId="3" xfId="0" applyNumberFormat="1" applyFont="1" applyFill="1" applyBorder="1" applyAlignment="1">
      <alignment/>
    </xf>
    <xf numFmtId="181" fontId="0" fillId="0" borderId="2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/>
    </xf>
    <xf numFmtId="181" fontId="0" fillId="0" borderId="9" xfId="0" applyNumberForma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7" xfId="0" applyNumberFormat="1" applyFill="1" applyBorder="1" applyAlignment="1">
      <alignment vertical="center"/>
    </xf>
    <xf numFmtId="181" fontId="0" fillId="0" borderId="8" xfId="0" applyNumberFormat="1" applyFill="1" applyBorder="1" applyAlignment="1">
      <alignment vertical="center"/>
    </xf>
    <xf numFmtId="181" fontId="0" fillId="0" borderId="3" xfId="0" applyNumberFormat="1" applyFont="1" applyFill="1" applyBorder="1" applyAlignment="1">
      <alignment vertical="center"/>
    </xf>
    <xf numFmtId="181" fontId="0" fillId="0" borderId="7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81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1" fontId="0" fillId="0" borderId="7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vertical="center" wrapText="1"/>
    </xf>
    <xf numFmtId="41" fontId="0" fillId="0" borderId="3" xfId="0" applyNumberFormat="1" applyFont="1" applyFill="1" applyBorder="1" applyAlignment="1">
      <alignment horizontal="left" vertical="center" wrapText="1"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 quotePrefix="1">
      <alignment horizontal="right" vertical="center"/>
    </xf>
    <xf numFmtId="3" fontId="0" fillId="0" borderId="3" xfId="0" applyNumberFormat="1" applyFill="1" applyBorder="1" applyAlignment="1">
      <alignment horizontal="right" vertical="center" wrapText="1"/>
    </xf>
    <xf numFmtId="3" fontId="0" fillId="0" borderId="3" xfId="0" applyNumberFormat="1" applyFill="1" applyBorder="1" applyAlignment="1" quotePrefix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188" fontId="0" fillId="0" borderId="7" xfId="0" applyNumberFormat="1" applyFill="1" applyBorder="1" applyAlignment="1">
      <alignment vertical="center"/>
    </xf>
    <xf numFmtId="187" fontId="0" fillId="0" borderId="8" xfId="0" applyNumberForma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vertical="center"/>
    </xf>
    <xf numFmtId="188" fontId="0" fillId="0" borderId="3" xfId="0" applyNumberFormat="1" applyFill="1" applyBorder="1" applyAlignment="1" quotePrefix="1">
      <alignment horizontal="right" vertical="center"/>
    </xf>
    <xf numFmtId="187" fontId="0" fillId="0" borderId="2" xfId="0" applyNumberForma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horizontal="right" vertical="center"/>
    </xf>
    <xf numFmtId="188" fontId="0" fillId="0" borderId="2" xfId="0" applyNumberFormat="1" applyFill="1" applyBorder="1" applyAlignment="1">
      <alignment vertical="center"/>
    </xf>
    <xf numFmtId="187" fontId="0" fillId="0" borderId="3" xfId="0" applyNumberFormat="1" applyFill="1" applyBorder="1" applyAlignment="1">
      <alignment horizontal="right" vertical="center" wrapText="1"/>
    </xf>
    <xf numFmtId="188" fontId="0" fillId="0" borderId="11" xfId="0" applyNumberFormat="1" applyFill="1" applyBorder="1" applyAlignment="1">
      <alignment vertical="center"/>
    </xf>
    <xf numFmtId="188" fontId="0" fillId="0" borderId="11" xfId="0" applyNumberFormat="1" applyFill="1" applyBorder="1" applyAlignment="1">
      <alignment horizontal="right" vertical="center" wrapText="1"/>
    </xf>
    <xf numFmtId="188" fontId="0" fillId="0" borderId="13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horizontal="right"/>
    </xf>
    <xf numFmtId="196" fontId="0" fillId="0" borderId="7" xfId="0" applyNumberFormat="1" applyFont="1" applyFill="1" applyBorder="1" applyAlignment="1">
      <alignment horizontal="right"/>
    </xf>
    <xf numFmtId="196" fontId="0" fillId="0" borderId="8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196" fontId="0" fillId="0" borderId="9" xfId="0" applyNumberFormat="1" applyFont="1" applyFill="1" applyBorder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/>
    </xf>
    <xf numFmtId="189" fontId="0" fillId="0" borderId="7" xfId="0" applyNumberFormat="1" applyFont="1" applyFill="1" applyBorder="1" applyAlignment="1">
      <alignment horizontal="right"/>
    </xf>
    <xf numFmtId="189" fontId="0" fillId="0" borderId="7" xfId="0" applyNumberFormat="1" applyFont="1" applyFill="1" applyBorder="1" applyAlignment="1">
      <alignment/>
    </xf>
    <xf numFmtId="189" fontId="0" fillId="0" borderId="8" xfId="0" applyNumberFormat="1" applyFont="1" applyFill="1" applyBorder="1" applyAlignment="1">
      <alignment/>
    </xf>
    <xf numFmtId="189" fontId="0" fillId="0" borderId="9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196" fontId="0" fillId="0" borderId="9" xfId="0" applyNumberFormat="1" applyFont="1" applyFill="1" applyBorder="1" applyAlignment="1">
      <alignment/>
    </xf>
    <xf numFmtId="196" fontId="0" fillId="0" borderId="10" xfId="0" applyNumberFormat="1" applyFont="1" applyFill="1" applyBorder="1" applyAlignment="1">
      <alignment/>
    </xf>
    <xf numFmtId="187" fontId="0" fillId="0" borderId="7" xfId="0" applyNumberFormat="1" applyFont="1" applyFill="1" applyBorder="1" applyAlignment="1">
      <alignment horizontal="right"/>
    </xf>
    <xf numFmtId="196" fontId="0" fillId="0" borderId="3" xfId="0" applyNumberFormat="1" applyFont="1" applyFill="1" applyBorder="1" applyAlignment="1">
      <alignment horizontal="right"/>
    </xf>
    <xf numFmtId="187" fontId="0" fillId="0" borderId="8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187" fontId="0" fillId="0" borderId="11" xfId="0" applyNumberFormat="1" applyFont="1" applyFill="1" applyBorder="1" applyAlignment="1">
      <alignment/>
    </xf>
    <xf numFmtId="196" fontId="0" fillId="0" borderId="11" xfId="0" applyNumberFormat="1" applyFont="1" applyFill="1" applyBorder="1" applyAlignment="1">
      <alignment horizontal="right"/>
    </xf>
    <xf numFmtId="187" fontId="0" fillId="0" borderId="13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 horizontal="left" vertical="center"/>
    </xf>
    <xf numFmtId="187" fontId="0" fillId="0" borderId="7" xfId="0" applyNumberFormat="1" applyFont="1" applyFill="1" applyBorder="1" applyAlignment="1">
      <alignment/>
    </xf>
    <xf numFmtId="187" fontId="0" fillId="0" borderId="8" xfId="0" applyNumberFormat="1" applyFont="1" applyFill="1" applyBorder="1" applyAlignment="1">
      <alignment/>
    </xf>
    <xf numFmtId="187" fontId="0" fillId="0" borderId="3" xfId="0" applyNumberFormat="1" applyFont="1" applyFill="1" applyBorder="1" applyAlignment="1">
      <alignment/>
    </xf>
    <xf numFmtId="187" fontId="0" fillId="0" borderId="2" xfId="0" applyNumberFormat="1" applyFont="1" applyFill="1" applyBorder="1" applyAlignment="1">
      <alignment/>
    </xf>
    <xf numFmtId="196" fontId="0" fillId="0" borderId="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 wrapText="1"/>
    </xf>
    <xf numFmtId="41" fontId="0" fillId="0" borderId="3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08" fontId="0" fillId="0" borderId="3" xfId="0" applyNumberFormat="1" applyFill="1" applyBorder="1" applyAlignment="1">
      <alignment/>
    </xf>
    <xf numFmtId="0" fontId="8" fillId="0" borderId="17" xfId="0" applyFont="1" applyBorder="1" applyAlignment="1">
      <alignment vertical="distributed" textRotation="255" wrapText="1"/>
    </xf>
    <xf numFmtId="181" fontId="0" fillId="0" borderId="3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0" fillId="0" borderId="11" xfId="0" applyNumberForma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41" fontId="0" fillId="0" borderId="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182" fontId="0" fillId="0" borderId="8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0" fillId="0" borderId="5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182" fontId="9" fillId="0" borderId="8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38" fontId="8" fillId="0" borderId="18" xfId="0" applyNumberFormat="1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4" xfId="0" applyFont="1" applyFill="1" applyBorder="1" applyAlignment="1">
      <alignment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 topLeftCell="A1">
      <selection activeCell="A1" sqref="A1:M1"/>
    </sheetView>
  </sheetViews>
  <sheetFormatPr defaultColWidth="8.796875" defaultRowHeight="12.75"/>
  <cols>
    <col min="1" max="5" width="6.69921875" style="194" customWidth="1"/>
    <col min="6" max="6" width="8.296875" style="194" customWidth="1"/>
    <col min="7" max="12" width="6.69921875" style="194" customWidth="1"/>
    <col min="13" max="13" width="4.09765625" style="230" customWidth="1"/>
    <col min="14" max="16384" width="9.09765625" style="194" customWidth="1"/>
  </cols>
  <sheetData>
    <row r="1" spans="1:13" ht="21">
      <c r="A1" s="408" t="s">
        <v>406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3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22.5" customHeight="1">
      <c r="A3" s="227" t="s">
        <v>407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9"/>
      <c r="M3" s="229">
        <v>2</v>
      </c>
    </row>
    <row r="4" spans="1:12" ht="12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22.5" customHeight="1">
      <c r="A5" s="227" t="s">
        <v>408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22.5" customHeight="1">
      <c r="A6" s="227" t="s">
        <v>445</v>
      </c>
      <c r="B6" s="228"/>
      <c r="C6" s="228"/>
      <c r="D6" s="228"/>
      <c r="F6" s="231"/>
      <c r="G6" s="231"/>
      <c r="H6" s="231"/>
      <c r="I6" s="231"/>
      <c r="J6" s="231"/>
      <c r="K6" s="231"/>
      <c r="L6" s="232" t="s">
        <v>446</v>
      </c>
      <c r="M6" s="229">
        <v>3</v>
      </c>
    </row>
    <row r="7" spans="1:13" ht="22.5" customHeight="1">
      <c r="A7" s="227" t="s">
        <v>409</v>
      </c>
      <c r="B7" s="228"/>
      <c r="C7" s="228"/>
      <c r="D7" s="228"/>
      <c r="E7" s="229"/>
      <c r="G7" s="227"/>
      <c r="H7" s="227"/>
      <c r="I7" s="227"/>
      <c r="J7" s="227"/>
      <c r="K7" s="227"/>
      <c r="L7" s="229" t="s">
        <v>453</v>
      </c>
      <c r="M7" s="229">
        <v>3</v>
      </c>
    </row>
    <row r="8" spans="1:12" ht="13.5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2" ht="19.5" customHeight="1">
      <c r="A9" s="227" t="s">
        <v>410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3" ht="18" customHeight="1">
      <c r="A10" s="227" t="s">
        <v>411</v>
      </c>
      <c r="B10" s="228"/>
      <c r="C10" s="228"/>
      <c r="D10" s="228"/>
      <c r="E10" s="228"/>
      <c r="F10" s="228"/>
      <c r="G10" s="409" t="s">
        <v>454</v>
      </c>
      <c r="H10" s="409"/>
      <c r="I10" s="409"/>
      <c r="J10" s="409"/>
      <c r="K10" s="409"/>
      <c r="L10" s="409"/>
      <c r="M10" s="229">
        <v>4</v>
      </c>
    </row>
    <row r="11" spans="1:13" ht="18" customHeight="1">
      <c r="A11" s="227" t="s">
        <v>442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9" t="s">
        <v>434</v>
      </c>
      <c r="M11" s="229">
        <v>4</v>
      </c>
    </row>
    <row r="12" spans="1:13" ht="18" customHeight="1">
      <c r="A12" s="227" t="s">
        <v>447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9" t="s">
        <v>433</v>
      </c>
      <c r="M12" s="229">
        <v>5</v>
      </c>
    </row>
    <row r="13" spans="1:13" ht="18" customHeight="1">
      <c r="A13" s="227" t="s">
        <v>448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 t="s">
        <v>456</v>
      </c>
      <c r="M13" s="229">
        <v>6</v>
      </c>
    </row>
    <row r="14" spans="1:12" ht="13.5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22.5" customHeight="1">
      <c r="A15" s="227" t="s">
        <v>412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3" ht="22.5" customHeight="1">
      <c r="A16" s="227" t="s">
        <v>413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9" t="s">
        <v>433</v>
      </c>
      <c r="M16" s="229">
        <v>8</v>
      </c>
    </row>
    <row r="17" spans="1:13" ht="22.5" customHeight="1">
      <c r="A17" s="227" t="s">
        <v>414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9" t="s">
        <v>433</v>
      </c>
      <c r="M17" s="229">
        <v>8</v>
      </c>
    </row>
    <row r="18" spans="1:13" ht="22.5" customHeight="1">
      <c r="A18" s="227" t="s">
        <v>415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9" t="s">
        <v>455</v>
      </c>
      <c r="M18" s="229">
        <v>10</v>
      </c>
    </row>
    <row r="19" spans="1:13" ht="22.5" customHeight="1">
      <c r="A19" s="227" t="s">
        <v>416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9" t="s">
        <v>444</v>
      </c>
      <c r="M19" s="229">
        <v>12</v>
      </c>
    </row>
    <row r="20" spans="1:13" ht="22.5" customHeight="1">
      <c r="A20" s="227" t="s">
        <v>417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9" t="s">
        <v>444</v>
      </c>
      <c r="M20" s="229">
        <v>12</v>
      </c>
    </row>
    <row r="21" spans="1:12" ht="13.5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2" ht="22.5" customHeight="1">
      <c r="A22" s="227" t="s">
        <v>418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3" ht="22.5" customHeight="1">
      <c r="A23" s="227" t="s">
        <v>419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9" t="s">
        <v>443</v>
      </c>
      <c r="M23" s="229">
        <v>13</v>
      </c>
    </row>
    <row r="24" spans="1:13" ht="22.5" customHeight="1">
      <c r="A24" s="227" t="s">
        <v>420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9" t="s">
        <v>453</v>
      </c>
      <c r="M24" s="229">
        <v>13</v>
      </c>
    </row>
    <row r="25" spans="1:12" ht="13.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spans="1:12" ht="22.5" customHeight="1">
      <c r="A26" s="227" t="s">
        <v>449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</row>
    <row r="27" spans="1:13" ht="22.5" customHeight="1">
      <c r="A27" s="227" t="s">
        <v>421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9" t="s">
        <v>457</v>
      </c>
      <c r="M27" s="229">
        <v>14</v>
      </c>
    </row>
    <row r="28" spans="1:13" ht="22.5" customHeight="1">
      <c r="A28" s="227" t="s">
        <v>422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 t="s">
        <v>457</v>
      </c>
      <c r="M28" s="229">
        <v>14</v>
      </c>
    </row>
    <row r="29" spans="1:12" ht="18.75" customHeight="1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  <row r="30" spans="2:12" ht="19.5" customHeight="1">
      <c r="B30" s="227" t="s">
        <v>435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spans="3:13" ht="19.5" customHeight="1">
      <c r="C31" s="227" t="s">
        <v>423</v>
      </c>
      <c r="D31" s="228" t="s">
        <v>450</v>
      </c>
      <c r="E31" s="227" t="s">
        <v>424</v>
      </c>
      <c r="F31" s="228"/>
      <c r="H31" s="228"/>
      <c r="I31" s="228"/>
      <c r="J31" s="228"/>
      <c r="K31" s="228"/>
      <c r="L31" s="228"/>
      <c r="M31" s="194"/>
    </row>
    <row r="32" spans="3:13" ht="19.5" customHeight="1">
      <c r="C32" s="227" t="s">
        <v>425</v>
      </c>
      <c r="D32" s="228" t="s">
        <v>450</v>
      </c>
      <c r="E32" s="227" t="s">
        <v>426</v>
      </c>
      <c r="F32" s="228"/>
      <c r="H32" s="228"/>
      <c r="I32" s="228"/>
      <c r="J32" s="228"/>
      <c r="K32" s="228"/>
      <c r="L32" s="228"/>
      <c r="M32" s="194"/>
    </row>
    <row r="33" spans="3:13" ht="19.5" customHeight="1">
      <c r="C33" s="227" t="s">
        <v>427</v>
      </c>
      <c r="D33" s="228" t="s">
        <v>450</v>
      </c>
      <c r="E33" s="227" t="s">
        <v>428</v>
      </c>
      <c r="F33" s="228"/>
      <c r="H33" s="228"/>
      <c r="I33" s="228"/>
      <c r="J33" s="228"/>
      <c r="K33" s="228"/>
      <c r="L33" s="228"/>
      <c r="M33" s="194"/>
    </row>
    <row r="34" spans="3:13" ht="19.5" customHeight="1">
      <c r="C34" s="227" t="s">
        <v>429</v>
      </c>
      <c r="D34" s="228" t="s">
        <v>450</v>
      </c>
      <c r="E34" s="227" t="s">
        <v>430</v>
      </c>
      <c r="F34" s="228"/>
      <c r="H34" s="228"/>
      <c r="I34" s="228"/>
      <c r="J34" s="228"/>
      <c r="K34" s="228"/>
      <c r="L34" s="228"/>
      <c r="M34" s="194"/>
    </row>
    <row r="35" spans="3:13" ht="19.5" customHeight="1">
      <c r="C35" s="227" t="s">
        <v>431</v>
      </c>
      <c r="D35" s="228" t="s">
        <v>450</v>
      </c>
      <c r="E35" s="227" t="s">
        <v>432</v>
      </c>
      <c r="F35" s="228"/>
      <c r="H35" s="228"/>
      <c r="I35" s="228"/>
      <c r="J35" s="228"/>
      <c r="K35" s="228"/>
      <c r="L35" s="228"/>
      <c r="M35" s="229"/>
    </row>
    <row r="36" spans="3:13" ht="9.75" customHeight="1">
      <c r="C36" s="227"/>
      <c r="D36" s="228"/>
      <c r="E36" s="228"/>
      <c r="F36" s="228"/>
      <c r="G36" s="227"/>
      <c r="H36" s="228"/>
      <c r="I36" s="228"/>
      <c r="J36" s="228"/>
      <c r="K36" s="228"/>
      <c r="L36" s="228"/>
      <c r="M36" s="229"/>
    </row>
    <row r="37" spans="2:12" ht="18" customHeight="1">
      <c r="B37" s="227" t="s">
        <v>451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2:12" ht="18" customHeight="1">
      <c r="B38" s="227" t="s">
        <v>452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</row>
  </sheetData>
  <mergeCells count="2">
    <mergeCell ref="A1:M1"/>
    <mergeCell ref="G10:L1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0" sqref="F30"/>
    </sheetView>
  </sheetViews>
  <sheetFormatPr defaultColWidth="8.796875" defaultRowHeight="22.5" customHeight="1"/>
  <cols>
    <col min="1" max="1" width="12.69921875" style="17" customWidth="1"/>
    <col min="2" max="2" width="16.296875" style="17" customWidth="1"/>
    <col min="3" max="10" width="12.69921875" style="17" customWidth="1"/>
    <col min="11" max="11" width="16.3984375" style="17" customWidth="1"/>
    <col min="12" max="15" width="12.69921875" style="17" customWidth="1"/>
    <col min="16" max="16" width="10.69921875" style="17" bestFit="1" customWidth="1"/>
    <col min="17" max="18" width="9.09765625" style="17" customWidth="1"/>
    <col min="19" max="19" width="10.69921875" style="17" bestFit="1" customWidth="1"/>
    <col min="20" max="20" width="11.8984375" style="17" bestFit="1" customWidth="1"/>
    <col min="21" max="21" width="9.09765625" style="17" customWidth="1"/>
    <col min="22" max="22" width="10.69921875" style="17" bestFit="1" customWidth="1"/>
    <col min="23" max="16384" width="9.09765625" style="17" customWidth="1"/>
  </cols>
  <sheetData>
    <row r="1" spans="1:14" ht="22.5" customHeight="1" thickBot="1">
      <c r="A1" s="16" t="s">
        <v>232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 t="s">
        <v>304</v>
      </c>
    </row>
    <row r="2" spans="1:14" s="16" customFormat="1" ht="24.75" customHeight="1">
      <c r="A2" s="109"/>
      <c r="B2" s="163" t="s">
        <v>233</v>
      </c>
      <c r="C2" s="163" t="s">
        <v>94</v>
      </c>
      <c r="D2" s="163" t="s">
        <v>95</v>
      </c>
      <c r="E2" s="163" t="s">
        <v>74</v>
      </c>
      <c r="F2" s="163" t="s">
        <v>75</v>
      </c>
      <c r="G2" s="163" t="s">
        <v>76</v>
      </c>
      <c r="H2" s="165" t="s">
        <v>77</v>
      </c>
      <c r="I2" s="163" t="s">
        <v>78</v>
      </c>
      <c r="J2" s="166" t="s">
        <v>79</v>
      </c>
      <c r="K2" s="166" t="s">
        <v>80</v>
      </c>
      <c r="L2" s="166" t="s">
        <v>81</v>
      </c>
      <c r="M2" s="167" t="s">
        <v>281</v>
      </c>
      <c r="N2" s="164" t="s">
        <v>82</v>
      </c>
    </row>
    <row r="3" spans="1:14" ht="22.5" customHeight="1">
      <c r="A3" s="119" t="s">
        <v>63</v>
      </c>
      <c r="B3" s="313">
        <v>181850653</v>
      </c>
      <c r="C3" s="313">
        <v>4086031</v>
      </c>
      <c r="D3" s="313">
        <v>1812211</v>
      </c>
      <c r="E3" s="313">
        <v>2639778</v>
      </c>
      <c r="F3" s="313">
        <v>604520</v>
      </c>
      <c r="G3" s="313">
        <v>307961</v>
      </c>
      <c r="H3" s="315">
        <v>447673</v>
      </c>
      <c r="I3" s="313">
        <v>788113</v>
      </c>
      <c r="J3" s="313">
        <v>543453</v>
      </c>
      <c r="K3" s="313">
        <v>8155936</v>
      </c>
      <c r="L3" s="313" t="s">
        <v>436</v>
      </c>
      <c r="M3" s="313">
        <v>6889809</v>
      </c>
      <c r="N3" s="314">
        <v>71868</v>
      </c>
    </row>
    <row r="4" spans="1:14" ht="22.5" customHeight="1">
      <c r="A4" s="106" t="s">
        <v>5</v>
      </c>
      <c r="B4" s="316">
        <v>96914202</v>
      </c>
      <c r="C4" s="316">
        <v>13879742</v>
      </c>
      <c r="D4" s="316">
        <v>1446056</v>
      </c>
      <c r="E4" s="316">
        <v>14555</v>
      </c>
      <c r="F4" s="316">
        <v>33587</v>
      </c>
      <c r="G4" s="316" t="s">
        <v>96</v>
      </c>
      <c r="H4" s="318">
        <v>70486</v>
      </c>
      <c r="I4" s="316">
        <v>905374</v>
      </c>
      <c r="J4" s="316">
        <v>30959</v>
      </c>
      <c r="K4" s="316">
        <v>458917</v>
      </c>
      <c r="L4" s="316" t="s">
        <v>436</v>
      </c>
      <c r="M4" s="316">
        <v>998198</v>
      </c>
      <c r="N4" s="317">
        <v>418239</v>
      </c>
    </row>
    <row r="5" spans="1:14" ht="22.5" customHeight="1">
      <c r="A5" s="106" t="s">
        <v>6</v>
      </c>
      <c r="B5" s="316">
        <v>176793850</v>
      </c>
      <c r="C5" s="316">
        <v>2041944</v>
      </c>
      <c r="D5" s="316" t="s">
        <v>96</v>
      </c>
      <c r="E5" s="316" t="s">
        <v>436</v>
      </c>
      <c r="F5" s="316">
        <v>167837</v>
      </c>
      <c r="G5" s="316">
        <v>74368</v>
      </c>
      <c r="H5" s="318">
        <v>386410</v>
      </c>
      <c r="I5" s="316">
        <v>458803</v>
      </c>
      <c r="J5" s="316">
        <v>2404070</v>
      </c>
      <c r="K5" s="316">
        <v>2175884</v>
      </c>
      <c r="L5" s="316" t="s">
        <v>436</v>
      </c>
      <c r="M5" s="316">
        <v>3601987</v>
      </c>
      <c r="N5" s="317">
        <v>122220</v>
      </c>
    </row>
    <row r="6" spans="1:14" ht="22.5" customHeight="1">
      <c r="A6" s="106" t="s">
        <v>129</v>
      </c>
      <c r="B6" s="316">
        <v>1324278610</v>
      </c>
      <c r="C6" s="316">
        <v>5612497</v>
      </c>
      <c r="D6" s="316">
        <v>239650</v>
      </c>
      <c r="E6" s="316">
        <v>1060660</v>
      </c>
      <c r="F6" s="316">
        <v>1699480</v>
      </c>
      <c r="G6" s="316">
        <v>732633</v>
      </c>
      <c r="H6" s="318">
        <v>81842</v>
      </c>
      <c r="I6" s="316">
        <v>375319</v>
      </c>
      <c r="J6" s="316">
        <v>1048753</v>
      </c>
      <c r="K6" s="316">
        <v>710549</v>
      </c>
      <c r="L6" s="316">
        <v>1192731</v>
      </c>
      <c r="M6" s="316">
        <v>33444153</v>
      </c>
      <c r="N6" s="317">
        <v>7800523</v>
      </c>
    </row>
    <row r="7" spans="1:14" ht="22.5" customHeight="1">
      <c r="A7" s="106" t="s">
        <v>7</v>
      </c>
      <c r="B7" s="316">
        <v>182210166</v>
      </c>
      <c r="C7" s="316">
        <v>8932577</v>
      </c>
      <c r="D7" s="316">
        <v>237686</v>
      </c>
      <c r="E7" s="316">
        <v>1311160</v>
      </c>
      <c r="F7" s="316">
        <v>53398</v>
      </c>
      <c r="G7" s="316" t="s">
        <v>436</v>
      </c>
      <c r="H7" s="318">
        <v>821534</v>
      </c>
      <c r="I7" s="316">
        <v>1602426</v>
      </c>
      <c r="J7" s="316">
        <v>747841</v>
      </c>
      <c r="K7" s="316">
        <v>259364</v>
      </c>
      <c r="L7" s="316" t="s">
        <v>96</v>
      </c>
      <c r="M7" s="316">
        <v>12283054</v>
      </c>
      <c r="N7" s="317">
        <v>445495</v>
      </c>
    </row>
    <row r="8" spans="1:14" ht="22.5" customHeight="1">
      <c r="A8" s="106" t="s">
        <v>8</v>
      </c>
      <c r="B8" s="316">
        <v>140454651</v>
      </c>
      <c r="C8" s="316">
        <v>499965</v>
      </c>
      <c r="D8" s="316">
        <v>644580</v>
      </c>
      <c r="E8" s="316">
        <v>817850</v>
      </c>
      <c r="F8" s="316">
        <v>139690</v>
      </c>
      <c r="G8" s="316" t="s">
        <v>436</v>
      </c>
      <c r="H8" s="318">
        <v>91826</v>
      </c>
      <c r="I8" s="316" t="s">
        <v>436</v>
      </c>
      <c r="J8" s="316">
        <v>481215</v>
      </c>
      <c r="K8" s="316" t="s">
        <v>436</v>
      </c>
      <c r="L8" s="316" t="s">
        <v>96</v>
      </c>
      <c r="M8" s="316">
        <v>2427349</v>
      </c>
      <c r="N8" s="317">
        <v>18732</v>
      </c>
    </row>
    <row r="9" spans="1:14" ht="22.5" customHeight="1">
      <c r="A9" s="106" t="s">
        <v>9</v>
      </c>
      <c r="B9" s="316">
        <v>15372399</v>
      </c>
      <c r="C9" s="316">
        <v>427398</v>
      </c>
      <c r="D9" s="316" t="s">
        <v>96</v>
      </c>
      <c r="E9" s="316" t="s">
        <v>436</v>
      </c>
      <c r="F9" s="316" t="s">
        <v>436</v>
      </c>
      <c r="G9" s="316" t="s">
        <v>436</v>
      </c>
      <c r="H9" s="318">
        <v>222947</v>
      </c>
      <c r="I9" s="316" t="s">
        <v>436</v>
      </c>
      <c r="J9" s="316">
        <v>857863</v>
      </c>
      <c r="K9" s="316">
        <v>1398628</v>
      </c>
      <c r="L9" s="316" t="s">
        <v>436</v>
      </c>
      <c r="M9" s="316">
        <v>151864</v>
      </c>
      <c r="N9" s="317">
        <v>26367</v>
      </c>
    </row>
    <row r="10" spans="1:14" ht="22.5" customHeight="1">
      <c r="A10" s="106" t="s">
        <v>10</v>
      </c>
      <c r="B10" s="316">
        <v>49234234</v>
      </c>
      <c r="C10" s="316">
        <v>557806</v>
      </c>
      <c r="D10" s="316" t="s">
        <v>96</v>
      </c>
      <c r="E10" s="316" t="s">
        <v>96</v>
      </c>
      <c r="F10" s="316">
        <v>576074</v>
      </c>
      <c r="G10" s="316" t="s">
        <v>436</v>
      </c>
      <c r="H10" s="318">
        <v>264048</v>
      </c>
      <c r="I10" s="316" t="s">
        <v>96</v>
      </c>
      <c r="J10" s="316" t="s">
        <v>436</v>
      </c>
      <c r="K10" s="316" t="s">
        <v>436</v>
      </c>
      <c r="L10" s="316" t="s">
        <v>436</v>
      </c>
      <c r="M10" s="316">
        <v>1621557</v>
      </c>
      <c r="N10" s="317">
        <v>478161</v>
      </c>
    </row>
    <row r="11" spans="1:14" ht="22.5" customHeight="1">
      <c r="A11" s="106" t="s">
        <v>11</v>
      </c>
      <c r="B11" s="316">
        <v>3510859</v>
      </c>
      <c r="C11" s="316">
        <v>1915907</v>
      </c>
      <c r="D11" s="316" t="s">
        <v>436</v>
      </c>
      <c r="E11" s="316">
        <v>168489</v>
      </c>
      <c r="F11" s="316">
        <v>33558</v>
      </c>
      <c r="G11" s="316" t="s">
        <v>436</v>
      </c>
      <c r="H11" s="318" t="s">
        <v>436</v>
      </c>
      <c r="I11" s="316" t="s">
        <v>96</v>
      </c>
      <c r="J11" s="316" t="s">
        <v>436</v>
      </c>
      <c r="K11" s="316" t="s">
        <v>96</v>
      </c>
      <c r="L11" s="316" t="s">
        <v>96</v>
      </c>
      <c r="M11" s="316">
        <v>290475</v>
      </c>
      <c r="N11" s="317" t="s">
        <v>96</v>
      </c>
    </row>
    <row r="12" spans="1:14" ht="22.5" customHeight="1">
      <c r="A12" s="106" t="s">
        <v>12</v>
      </c>
      <c r="B12" s="316">
        <v>12111493</v>
      </c>
      <c r="C12" s="316">
        <v>135295</v>
      </c>
      <c r="D12" s="316" t="s">
        <v>436</v>
      </c>
      <c r="E12" s="316">
        <v>228781</v>
      </c>
      <c r="F12" s="316">
        <v>77543</v>
      </c>
      <c r="G12" s="316" t="s">
        <v>436</v>
      </c>
      <c r="H12" s="318" t="s">
        <v>436</v>
      </c>
      <c r="I12" s="316" t="s">
        <v>436</v>
      </c>
      <c r="J12" s="316" t="s">
        <v>436</v>
      </c>
      <c r="K12" s="316" t="s">
        <v>96</v>
      </c>
      <c r="L12" s="316" t="s">
        <v>436</v>
      </c>
      <c r="M12" s="316">
        <v>528543</v>
      </c>
      <c r="N12" s="317" t="s">
        <v>436</v>
      </c>
    </row>
    <row r="13" spans="1:14" ht="22.5" customHeight="1">
      <c r="A13" s="106" t="s">
        <v>13</v>
      </c>
      <c r="B13" s="316">
        <v>3451840</v>
      </c>
      <c r="C13" s="316">
        <v>104281</v>
      </c>
      <c r="D13" s="316" t="s">
        <v>436</v>
      </c>
      <c r="E13" s="316">
        <v>392948</v>
      </c>
      <c r="F13" s="316">
        <v>50766</v>
      </c>
      <c r="G13" s="316" t="s">
        <v>436</v>
      </c>
      <c r="H13" s="318" t="s">
        <v>96</v>
      </c>
      <c r="I13" s="316" t="s">
        <v>436</v>
      </c>
      <c r="J13" s="316" t="s">
        <v>436</v>
      </c>
      <c r="K13" s="316" t="s">
        <v>96</v>
      </c>
      <c r="L13" s="316" t="s">
        <v>96</v>
      </c>
      <c r="M13" s="316">
        <v>519812</v>
      </c>
      <c r="N13" s="317" t="s">
        <v>436</v>
      </c>
    </row>
    <row r="14" spans="1:14" ht="22.5" customHeight="1">
      <c r="A14" s="106" t="s">
        <v>14</v>
      </c>
      <c r="B14" s="316">
        <v>159650923</v>
      </c>
      <c r="C14" s="316">
        <v>33009</v>
      </c>
      <c r="D14" s="316" t="s">
        <v>436</v>
      </c>
      <c r="E14" s="316">
        <v>56987</v>
      </c>
      <c r="F14" s="316">
        <v>51908</v>
      </c>
      <c r="G14" s="316" t="s">
        <v>436</v>
      </c>
      <c r="H14" s="318">
        <v>1607645</v>
      </c>
      <c r="I14" s="316" t="s">
        <v>436</v>
      </c>
      <c r="J14" s="316">
        <v>81183</v>
      </c>
      <c r="K14" s="316">
        <v>6909939</v>
      </c>
      <c r="L14" s="316" t="s">
        <v>436</v>
      </c>
      <c r="M14" s="316">
        <v>2168027</v>
      </c>
      <c r="N14" s="317" t="s">
        <v>436</v>
      </c>
    </row>
    <row r="15" spans="1:14" ht="22.5" customHeight="1" thickBot="1">
      <c r="A15" s="107" t="s">
        <v>125</v>
      </c>
      <c r="B15" s="319">
        <v>93865689</v>
      </c>
      <c r="C15" s="319">
        <v>1654402</v>
      </c>
      <c r="D15" s="319" t="s">
        <v>436</v>
      </c>
      <c r="E15" s="319" t="s">
        <v>436</v>
      </c>
      <c r="F15" s="319" t="s">
        <v>436</v>
      </c>
      <c r="G15" s="319">
        <v>129315</v>
      </c>
      <c r="H15" s="321">
        <v>14131</v>
      </c>
      <c r="I15" s="319">
        <v>479366</v>
      </c>
      <c r="J15" s="319">
        <v>627154</v>
      </c>
      <c r="K15" s="319">
        <v>9044650</v>
      </c>
      <c r="L15" s="319" t="s">
        <v>436</v>
      </c>
      <c r="M15" s="319">
        <v>2353512</v>
      </c>
      <c r="N15" s="320" t="s">
        <v>436</v>
      </c>
    </row>
    <row r="16" spans="8:9" ht="16.5" customHeight="1">
      <c r="H16" s="40"/>
      <c r="I16" s="108"/>
    </row>
    <row r="17" ht="5.25" customHeight="1" thickBot="1">
      <c r="M17" s="15"/>
    </row>
    <row r="18" spans="1:13" s="16" customFormat="1" ht="25.5" customHeight="1">
      <c r="A18" s="168"/>
      <c r="B18" s="169" t="s">
        <v>83</v>
      </c>
      <c r="C18" s="170" t="s">
        <v>84</v>
      </c>
      <c r="D18" s="171" t="s">
        <v>85</v>
      </c>
      <c r="E18" s="169" t="s">
        <v>86</v>
      </c>
      <c r="F18" s="169" t="s">
        <v>87</v>
      </c>
      <c r="G18" s="171" t="s">
        <v>88</v>
      </c>
      <c r="H18" s="172" t="s">
        <v>89</v>
      </c>
      <c r="I18" s="167" t="s">
        <v>90</v>
      </c>
      <c r="J18" s="171" t="s">
        <v>91</v>
      </c>
      <c r="K18" s="169" t="s">
        <v>92</v>
      </c>
      <c r="L18" s="169" t="s">
        <v>93</v>
      </c>
      <c r="M18" s="173" t="s">
        <v>189</v>
      </c>
    </row>
    <row r="19" spans="1:13" ht="22.5" customHeight="1">
      <c r="A19" s="119" t="s">
        <v>63</v>
      </c>
      <c r="B19" s="313" t="s">
        <v>96</v>
      </c>
      <c r="C19" s="322">
        <v>1623685</v>
      </c>
      <c r="D19" s="313">
        <v>3034482</v>
      </c>
      <c r="E19" s="313">
        <v>1348165</v>
      </c>
      <c r="F19" s="313">
        <v>2748068</v>
      </c>
      <c r="G19" s="313">
        <v>34415167</v>
      </c>
      <c r="H19" s="315">
        <v>8617589</v>
      </c>
      <c r="I19" s="313">
        <v>865013</v>
      </c>
      <c r="J19" s="313" t="s">
        <v>436</v>
      </c>
      <c r="K19" s="313">
        <v>98104771</v>
      </c>
      <c r="L19" s="313">
        <v>4124431</v>
      </c>
      <c r="M19" s="314">
        <v>483498</v>
      </c>
    </row>
    <row r="20" spans="1:13" ht="22.5" customHeight="1">
      <c r="A20" s="106" t="s">
        <v>5</v>
      </c>
      <c r="B20" s="316" t="s">
        <v>436</v>
      </c>
      <c r="C20" s="316">
        <v>2590819</v>
      </c>
      <c r="D20" s="316">
        <v>19956021</v>
      </c>
      <c r="E20" s="316">
        <v>2687955</v>
      </c>
      <c r="F20" s="316">
        <v>3747276</v>
      </c>
      <c r="G20" s="316">
        <v>2374124</v>
      </c>
      <c r="H20" s="318">
        <v>484784</v>
      </c>
      <c r="I20" s="316" t="s">
        <v>436</v>
      </c>
      <c r="J20" s="316" t="s">
        <v>96</v>
      </c>
      <c r="K20" s="316">
        <v>46419893</v>
      </c>
      <c r="L20" s="316">
        <v>85745</v>
      </c>
      <c r="M20" s="317">
        <v>188957</v>
      </c>
    </row>
    <row r="21" spans="1:13" ht="22.5" customHeight="1">
      <c r="A21" s="106" t="s">
        <v>6</v>
      </c>
      <c r="B21" s="316" t="s">
        <v>96</v>
      </c>
      <c r="C21" s="316">
        <v>1629119</v>
      </c>
      <c r="D21" s="316">
        <v>6221832</v>
      </c>
      <c r="E21" s="316" t="s">
        <v>436</v>
      </c>
      <c r="F21" s="316">
        <v>6186400</v>
      </c>
      <c r="G21" s="316">
        <v>37572201</v>
      </c>
      <c r="H21" s="318">
        <v>3897902</v>
      </c>
      <c r="I21" s="316" t="s">
        <v>436</v>
      </c>
      <c r="J21" s="316" t="s">
        <v>436</v>
      </c>
      <c r="K21" s="316">
        <v>107862439</v>
      </c>
      <c r="L21" s="316" t="s">
        <v>96</v>
      </c>
      <c r="M21" s="317">
        <v>168236</v>
      </c>
    </row>
    <row r="22" spans="1:13" ht="22.5" customHeight="1">
      <c r="A22" s="106" t="s">
        <v>126</v>
      </c>
      <c r="B22" s="316" t="s">
        <v>436</v>
      </c>
      <c r="C22" s="316">
        <v>1944987</v>
      </c>
      <c r="D22" s="323">
        <v>14897009</v>
      </c>
      <c r="E22" s="316">
        <v>3163150</v>
      </c>
      <c r="F22" s="316">
        <v>9720286</v>
      </c>
      <c r="G22" s="316">
        <v>20980231</v>
      </c>
      <c r="H22" s="318">
        <v>4906136</v>
      </c>
      <c r="I22" s="316" t="s">
        <v>436</v>
      </c>
      <c r="J22" s="316">
        <v>1526218</v>
      </c>
      <c r="K22" s="316">
        <v>1201287380</v>
      </c>
      <c r="L22" s="316">
        <v>82202</v>
      </c>
      <c r="M22" s="317">
        <v>7069513</v>
      </c>
    </row>
    <row r="23" spans="1:13" ht="22.5" customHeight="1">
      <c r="A23" s="106" t="s">
        <v>7</v>
      </c>
      <c r="B23" s="316" t="s">
        <v>436</v>
      </c>
      <c r="C23" s="324">
        <v>709126</v>
      </c>
      <c r="D23" s="316">
        <v>4704062</v>
      </c>
      <c r="E23" s="316">
        <v>1327455</v>
      </c>
      <c r="F23" s="316">
        <v>2822781</v>
      </c>
      <c r="G23" s="316">
        <v>11622135</v>
      </c>
      <c r="H23" s="318">
        <v>26950809</v>
      </c>
      <c r="I23" s="316" t="s">
        <v>436</v>
      </c>
      <c r="J23" s="316" t="s">
        <v>436</v>
      </c>
      <c r="K23" s="316">
        <v>106875273</v>
      </c>
      <c r="L23" s="316" t="s">
        <v>96</v>
      </c>
      <c r="M23" s="317">
        <v>162576</v>
      </c>
    </row>
    <row r="24" spans="1:13" ht="22.5" customHeight="1">
      <c r="A24" s="106" t="s">
        <v>8</v>
      </c>
      <c r="B24" s="316" t="s">
        <v>96</v>
      </c>
      <c r="C24" s="324">
        <v>558938</v>
      </c>
      <c r="D24" s="316">
        <v>3289824</v>
      </c>
      <c r="E24" s="316">
        <v>3676698</v>
      </c>
      <c r="F24" s="316">
        <v>2449167</v>
      </c>
      <c r="G24" s="316">
        <v>7215021</v>
      </c>
      <c r="H24" s="318">
        <v>1304271</v>
      </c>
      <c r="I24" s="316" t="s">
        <v>96</v>
      </c>
      <c r="J24" s="316" t="s">
        <v>96</v>
      </c>
      <c r="K24" s="316">
        <v>116088919</v>
      </c>
      <c r="L24" s="316" t="s">
        <v>436</v>
      </c>
      <c r="M24" s="317">
        <v>261472</v>
      </c>
    </row>
    <row r="25" spans="1:13" ht="22.5" customHeight="1">
      <c r="A25" s="106" t="s">
        <v>9</v>
      </c>
      <c r="B25" s="316" t="s">
        <v>96</v>
      </c>
      <c r="C25" s="316" t="s">
        <v>436</v>
      </c>
      <c r="D25" s="323">
        <v>603869</v>
      </c>
      <c r="E25" s="316" t="s">
        <v>436</v>
      </c>
      <c r="F25" s="316">
        <v>1563295</v>
      </c>
      <c r="G25" s="316">
        <v>2367933</v>
      </c>
      <c r="H25" s="318">
        <v>680762</v>
      </c>
      <c r="I25" s="316" t="s">
        <v>96</v>
      </c>
      <c r="J25" s="316" t="s">
        <v>96</v>
      </c>
      <c r="K25" s="316">
        <v>6260775</v>
      </c>
      <c r="L25" s="316" t="s">
        <v>96</v>
      </c>
      <c r="M25" s="317">
        <v>34772</v>
      </c>
    </row>
    <row r="26" spans="1:13" ht="22.5" customHeight="1">
      <c r="A26" s="106" t="s">
        <v>10</v>
      </c>
      <c r="B26" s="316" t="s">
        <v>96</v>
      </c>
      <c r="C26" s="316">
        <v>2878823</v>
      </c>
      <c r="D26" s="316">
        <v>1003264</v>
      </c>
      <c r="E26" s="316" t="s">
        <v>436</v>
      </c>
      <c r="F26" s="316">
        <v>170016</v>
      </c>
      <c r="G26" s="316">
        <v>2879257</v>
      </c>
      <c r="H26" s="318">
        <v>47789</v>
      </c>
      <c r="I26" s="316" t="s">
        <v>96</v>
      </c>
      <c r="J26" s="316" t="s">
        <v>96</v>
      </c>
      <c r="K26" s="316">
        <v>36744509</v>
      </c>
      <c r="L26" s="316" t="s">
        <v>436</v>
      </c>
      <c r="M26" s="317" t="s">
        <v>436</v>
      </c>
    </row>
    <row r="27" spans="1:13" ht="22.5" customHeight="1">
      <c r="A27" s="106" t="s">
        <v>11</v>
      </c>
      <c r="B27" s="316" t="s">
        <v>96</v>
      </c>
      <c r="C27" s="316" t="s">
        <v>436</v>
      </c>
      <c r="D27" s="316" t="s">
        <v>436</v>
      </c>
      <c r="E27" s="316" t="s">
        <v>96</v>
      </c>
      <c r="F27" s="316">
        <v>243780</v>
      </c>
      <c r="G27" s="316">
        <v>293896</v>
      </c>
      <c r="H27" s="318" t="s">
        <v>96</v>
      </c>
      <c r="I27" s="316" t="s">
        <v>96</v>
      </c>
      <c r="J27" s="316" t="s">
        <v>436</v>
      </c>
      <c r="K27" s="316">
        <v>312665</v>
      </c>
      <c r="L27" s="316" t="s">
        <v>96</v>
      </c>
      <c r="M27" s="317" t="s">
        <v>96</v>
      </c>
    </row>
    <row r="28" spans="1:13" ht="22.5" customHeight="1">
      <c r="A28" s="106" t="s">
        <v>12</v>
      </c>
      <c r="B28" s="316" t="s">
        <v>96</v>
      </c>
      <c r="C28" s="316">
        <v>139113</v>
      </c>
      <c r="D28" s="316">
        <v>4270324</v>
      </c>
      <c r="E28" s="316" t="s">
        <v>436</v>
      </c>
      <c r="F28" s="316">
        <v>103856</v>
      </c>
      <c r="G28" s="323">
        <v>1046541</v>
      </c>
      <c r="H28" s="318" t="s">
        <v>96</v>
      </c>
      <c r="I28" s="316" t="s">
        <v>96</v>
      </c>
      <c r="J28" s="316" t="s">
        <v>96</v>
      </c>
      <c r="K28" s="316">
        <v>4580963</v>
      </c>
      <c r="L28" s="316" t="s">
        <v>96</v>
      </c>
      <c r="M28" s="317" t="s">
        <v>436</v>
      </c>
    </row>
    <row r="29" spans="1:13" ht="22.5" customHeight="1">
      <c r="A29" s="106" t="s">
        <v>13</v>
      </c>
      <c r="B29" s="316" t="s">
        <v>96</v>
      </c>
      <c r="C29" s="316" t="s">
        <v>436</v>
      </c>
      <c r="D29" s="316" t="s">
        <v>96</v>
      </c>
      <c r="E29" s="316" t="s">
        <v>96</v>
      </c>
      <c r="F29" s="316">
        <v>29609</v>
      </c>
      <c r="G29" s="323">
        <v>163776</v>
      </c>
      <c r="H29" s="318" t="s">
        <v>96</v>
      </c>
      <c r="I29" s="316" t="s">
        <v>96</v>
      </c>
      <c r="J29" s="316" t="s">
        <v>96</v>
      </c>
      <c r="K29" s="316">
        <v>2079678</v>
      </c>
      <c r="L29" s="316" t="s">
        <v>436</v>
      </c>
      <c r="M29" s="317" t="s">
        <v>436</v>
      </c>
    </row>
    <row r="30" spans="1:13" ht="22.5" customHeight="1">
      <c r="A30" s="106" t="s">
        <v>14</v>
      </c>
      <c r="B30" s="316" t="s">
        <v>96</v>
      </c>
      <c r="C30" s="316" t="s">
        <v>436</v>
      </c>
      <c r="D30" s="316" t="s">
        <v>96</v>
      </c>
      <c r="E30" s="316" t="s">
        <v>436</v>
      </c>
      <c r="F30" s="316">
        <v>760160</v>
      </c>
      <c r="G30" s="323">
        <v>4035899</v>
      </c>
      <c r="H30" s="318">
        <v>72884052</v>
      </c>
      <c r="I30" s="316" t="s">
        <v>96</v>
      </c>
      <c r="J30" s="316" t="s">
        <v>436</v>
      </c>
      <c r="K30" s="316">
        <v>12819951</v>
      </c>
      <c r="L30" s="316" t="s">
        <v>436</v>
      </c>
      <c r="M30" s="317">
        <v>119730</v>
      </c>
    </row>
    <row r="31" spans="1:13" ht="22.5" customHeight="1" thickBot="1">
      <c r="A31" s="107" t="s">
        <v>125</v>
      </c>
      <c r="B31" s="319" t="s">
        <v>96</v>
      </c>
      <c r="C31" s="319">
        <v>806973</v>
      </c>
      <c r="D31" s="319">
        <v>6243305</v>
      </c>
      <c r="E31" s="319" t="s">
        <v>436</v>
      </c>
      <c r="F31" s="319">
        <v>4342395</v>
      </c>
      <c r="G31" s="397">
        <v>3900426</v>
      </c>
      <c r="H31" s="321">
        <v>408202</v>
      </c>
      <c r="I31" s="319" t="s">
        <v>96</v>
      </c>
      <c r="J31" s="319" t="s">
        <v>436</v>
      </c>
      <c r="K31" s="319">
        <v>62647388</v>
      </c>
      <c r="L31" s="319">
        <v>334342</v>
      </c>
      <c r="M31" s="320">
        <v>75665</v>
      </c>
    </row>
    <row r="32" spans="1:13" ht="22.5" customHeight="1">
      <c r="A32" s="43" t="s">
        <v>149</v>
      </c>
      <c r="B32" s="41"/>
      <c r="C32" s="41"/>
      <c r="D32" s="41"/>
      <c r="E32" s="41"/>
      <c r="F32" s="41"/>
      <c r="G32" s="42"/>
      <c r="H32" s="110"/>
      <c r="I32" s="41"/>
      <c r="J32" s="41"/>
      <c r="K32" s="41"/>
      <c r="L32" s="41"/>
      <c r="M32" s="41"/>
    </row>
    <row r="33" spans="4:13" ht="22.5" customHeight="1">
      <c r="D33" s="15"/>
      <c r="E33" s="15"/>
      <c r="F33" s="15"/>
      <c r="G33" s="15"/>
      <c r="H33" s="40"/>
      <c r="I33" s="15"/>
      <c r="J33" s="15"/>
      <c r="K33" s="15"/>
      <c r="L33" s="15"/>
      <c r="M33" s="15"/>
    </row>
    <row r="34" ht="22.5" customHeight="1">
      <c r="B34" s="23"/>
    </row>
  </sheetData>
  <printOptions/>
  <pageMargins left="0.7874015748031497" right="0.5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7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2" width="9.09765625" style="7" customWidth="1"/>
    <col min="3" max="14" width="6.69921875" style="7" customWidth="1"/>
    <col min="15" max="16384" width="9.09765625" style="7" customWidth="1"/>
  </cols>
  <sheetData>
    <row r="1" spans="1:14" ht="18" customHeight="1" thickBot="1">
      <c r="A1" s="325" t="s">
        <v>134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174" t="s">
        <v>440</v>
      </c>
    </row>
    <row r="2" spans="1:14" s="12" customFormat="1" ht="21" customHeight="1">
      <c r="A2" s="446"/>
      <c r="B2" s="423" t="s">
        <v>234</v>
      </c>
      <c r="C2" s="423" t="s">
        <v>235</v>
      </c>
      <c r="D2" s="423"/>
      <c r="E2" s="423"/>
      <c r="F2" s="423"/>
      <c r="G2" s="423"/>
      <c r="H2" s="423"/>
      <c r="I2" s="423"/>
      <c r="J2" s="423"/>
      <c r="K2" s="423"/>
      <c r="L2" s="423"/>
      <c r="M2" s="423" t="s">
        <v>236</v>
      </c>
      <c r="N2" s="444" t="s">
        <v>237</v>
      </c>
    </row>
    <row r="3" spans="1:14" s="12" customFormat="1" ht="38.25">
      <c r="A3" s="447"/>
      <c r="B3" s="424"/>
      <c r="C3" s="142" t="s">
        <v>238</v>
      </c>
      <c r="D3" s="142" t="s">
        <v>239</v>
      </c>
      <c r="E3" s="142" t="s">
        <v>240</v>
      </c>
      <c r="F3" s="143" t="s">
        <v>167</v>
      </c>
      <c r="G3" s="143" t="s">
        <v>168</v>
      </c>
      <c r="H3" s="142" t="s">
        <v>241</v>
      </c>
      <c r="I3" s="142" t="s">
        <v>242</v>
      </c>
      <c r="J3" s="142" t="s">
        <v>169</v>
      </c>
      <c r="K3" s="143" t="s">
        <v>243</v>
      </c>
      <c r="L3" s="143" t="s">
        <v>170</v>
      </c>
      <c r="M3" s="424"/>
      <c r="N3" s="445"/>
    </row>
    <row r="4" spans="1:14" ht="21" customHeight="1">
      <c r="A4" s="327" t="s">
        <v>4</v>
      </c>
      <c r="B4" s="328">
        <f>SUM(C4,M4,N4)</f>
        <v>836</v>
      </c>
      <c r="C4" s="328">
        <f>SUM(D4:L4)</f>
        <v>558</v>
      </c>
      <c r="D4" s="328">
        <v>159</v>
      </c>
      <c r="E4" s="328">
        <v>23</v>
      </c>
      <c r="F4" s="328">
        <v>17</v>
      </c>
      <c r="G4" s="328">
        <v>11</v>
      </c>
      <c r="H4" s="328">
        <v>216</v>
      </c>
      <c r="I4" s="328">
        <v>32</v>
      </c>
      <c r="J4" s="328">
        <v>95</v>
      </c>
      <c r="K4" s="328">
        <v>2</v>
      </c>
      <c r="L4" s="328">
        <v>3</v>
      </c>
      <c r="M4" s="328">
        <v>277</v>
      </c>
      <c r="N4" s="329">
        <v>1</v>
      </c>
    </row>
    <row r="5" spans="1:14" ht="21" customHeight="1">
      <c r="A5" s="113" t="s">
        <v>5</v>
      </c>
      <c r="B5" s="330">
        <f>SUM(C5,M5,N5)</f>
        <v>604</v>
      </c>
      <c r="C5" s="330">
        <f aca="true" t="shared" si="0" ref="C5:C16">SUM(D5:L5)</f>
        <v>550</v>
      </c>
      <c r="D5" s="330">
        <v>33</v>
      </c>
      <c r="E5" s="330">
        <v>3</v>
      </c>
      <c r="F5" s="330">
        <v>2</v>
      </c>
      <c r="G5" s="330">
        <v>7</v>
      </c>
      <c r="H5" s="330">
        <v>324</v>
      </c>
      <c r="I5" s="330">
        <v>39</v>
      </c>
      <c r="J5" s="330">
        <v>106</v>
      </c>
      <c r="K5" s="331">
        <v>0</v>
      </c>
      <c r="L5" s="330">
        <v>36</v>
      </c>
      <c r="M5" s="330">
        <v>54</v>
      </c>
      <c r="N5" s="332" t="s">
        <v>96</v>
      </c>
    </row>
    <row r="6" spans="1:14" ht="21" customHeight="1">
      <c r="A6" s="113" t="s">
        <v>6</v>
      </c>
      <c r="B6" s="330">
        <f>SUM(C6,M6,N6)</f>
        <v>178</v>
      </c>
      <c r="C6" s="330">
        <v>162</v>
      </c>
      <c r="D6" s="330">
        <v>70</v>
      </c>
      <c r="E6" s="330">
        <v>10</v>
      </c>
      <c r="F6" s="330">
        <v>2</v>
      </c>
      <c r="G6" s="330">
        <v>2</v>
      </c>
      <c r="H6" s="330">
        <v>41</v>
      </c>
      <c r="I6" s="330">
        <v>16</v>
      </c>
      <c r="J6" s="330">
        <v>21</v>
      </c>
      <c r="K6" s="330">
        <v>0</v>
      </c>
      <c r="L6" s="330">
        <v>2</v>
      </c>
      <c r="M6" s="330">
        <v>16</v>
      </c>
      <c r="N6" s="332" t="s">
        <v>96</v>
      </c>
    </row>
    <row r="7" spans="1:14" ht="21" customHeight="1">
      <c r="A7" s="113" t="s">
        <v>126</v>
      </c>
      <c r="B7" s="330">
        <f aca="true" t="shared" si="1" ref="B7:B15">SUM(C7,M7,N7)</f>
        <v>1104</v>
      </c>
      <c r="C7" s="330">
        <v>783</v>
      </c>
      <c r="D7" s="330">
        <v>287</v>
      </c>
      <c r="E7" s="330">
        <v>30</v>
      </c>
      <c r="F7" s="333">
        <v>9</v>
      </c>
      <c r="G7" s="333">
        <v>16</v>
      </c>
      <c r="H7" s="330">
        <v>160</v>
      </c>
      <c r="I7" s="330">
        <v>113</v>
      </c>
      <c r="J7" s="330">
        <v>137</v>
      </c>
      <c r="K7" s="333">
        <v>17</v>
      </c>
      <c r="L7" s="333">
        <v>15</v>
      </c>
      <c r="M7" s="330">
        <v>312</v>
      </c>
      <c r="N7" s="332">
        <v>9</v>
      </c>
    </row>
    <row r="8" spans="1:14" ht="21" customHeight="1">
      <c r="A8" s="113" t="s">
        <v>7</v>
      </c>
      <c r="B8" s="330">
        <v>967</v>
      </c>
      <c r="C8" s="330">
        <f t="shared" si="0"/>
        <v>911</v>
      </c>
      <c r="D8" s="330">
        <v>209</v>
      </c>
      <c r="E8" s="330">
        <v>41</v>
      </c>
      <c r="F8" s="330">
        <v>30</v>
      </c>
      <c r="G8" s="330">
        <v>10</v>
      </c>
      <c r="H8" s="330">
        <v>303</v>
      </c>
      <c r="I8" s="330">
        <v>108</v>
      </c>
      <c r="J8" s="330">
        <v>142</v>
      </c>
      <c r="K8" s="330">
        <v>7</v>
      </c>
      <c r="L8" s="330">
        <v>61</v>
      </c>
      <c r="M8" s="330">
        <v>55</v>
      </c>
      <c r="N8" s="334">
        <v>0</v>
      </c>
    </row>
    <row r="9" spans="1:14" ht="21" customHeight="1">
      <c r="A9" s="113" t="s">
        <v>8</v>
      </c>
      <c r="B9" s="330">
        <f t="shared" si="1"/>
        <v>1100</v>
      </c>
      <c r="C9" s="330">
        <v>962</v>
      </c>
      <c r="D9" s="330">
        <v>136</v>
      </c>
      <c r="E9" s="330">
        <v>29</v>
      </c>
      <c r="F9" s="330">
        <v>32</v>
      </c>
      <c r="G9" s="330">
        <v>8</v>
      </c>
      <c r="H9" s="330">
        <v>222</v>
      </c>
      <c r="I9" s="330">
        <v>25</v>
      </c>
      <c r="J9" s="330">
        <v>367</v>
      </c>
      <c r="K9" s="330">
        <v>94</v>
      </c>
      <c r="L9" s="330">
        <v>51</v>
      </c>
      <c r="M9" s="330">
        <v>127</v>
      </c>
      <c r="N9" s="334">
        <v>11</v>
      </c>
    </row>
    <row r="10" spans="1:14" ht="21" customHeight="1">
      <c r="A10" s="113" t="s">
        <v>9</v>
      </c>
      <c r="B10" s="330">
        <f t="shared" si="1"/>
        <v>46</v>
      </c>
      <c r="C10" s="330">
        <v>40</v>
      </c>
      <c r="D10" s="330">
        <v>24</v>
      </c>
      <c r="E10" s="330">
        <v>4</v>
      </c>
      <c r="F10" s="330">
        <v>1</v>
      </c>
      <c r="G10" s="330">
        <v>1</v>
      </c>
      <c r="H10" s="330">
        <v>8</v>
      </c>
      <c r="I10" s="330">
        <v>1</v>
      </c>
      <c r="J10" s="333" t="s">
        <v>147</v>
      </c>
      <c r="K10" s="330">
        <v>0</v>
      </c>
      <c r="L10" s="333" t="s">
        <v>147</v>
      </c>
      <c r="M10" s="330">
        <v>6</v>
      </c>
      <c r="N10" s="332" t="s">
        <v>96</v>
      </c>
    </row>
    <row r="11" spans="1:14" ht="21" customHeight="1">
      <c r="A11" s="113" t="s">
        <v>10</v>
      </c>
      <c r="B11" s="330">
        <v>73</v>
      </c>
      <c r="C11" s="330">
        <f t="shared" si="0"/>
        <v>25</v>
      </c>
      <c r="D11" s="330">
        <v>13</v>
      </c>
      <c r="E11" s="330">
        <v>2</v>
      </c>
      <c r="F11" s="333">
        <v>1</v>
      </c>
      <c r="G11" s="333">
        <v>1</v>
      </c>
      <c r="H11" s="330">
        <v>5</v>
      </c>
      <c r="I11" s="330">
        <v>3</v>
      </c>
      <c r="J11" s="333" t="s">
        <v>147</v>
      </c>
      <c r="K11" s="333">
        <v>0</v>
      </c>
      <c r="L11" s="333" t="s">
        <v>147</v>
      </c>
      <c r="M11" s="330">
        <v>47</v>
      </c>
      <c r="N11" s="332" t="s">
        <v>96</v>
      </c>
    </row>
    <row r="12" spans="1:14" ht="21" customHeight="1">
      <c r="A12" s="113" t="s">
        <v>11</v>
      </c>
      <c r="B12" s="330">
        <f t="shared" si="1"/>
        <v>393</v>
      </c>
      <c r="C12" s="330">
        <f t="shared" si="0"/>
        <v>306</v>
      </c>
      <c r="D12" s="330">
        <v>35</v>
      </c>
      <c r="E12" s="330">
        <v>6</v>
      </c>
      <c r="F12" s="330">
        <v>8</v>
      </c>
      <c r="G12" s="330">
        <v>2</v>
      </c>
      <c r="H12" s="330">
        <v>90</v>
      </c>
      <c r="I12" s="330">
        <v>2</v>
      </c>
      <c r="J12" s="330">
        <v>162</v>
      </c>
      <c r="K12" s="331">
        <v>0</v>
      </c>
      <c r="L12" s="330">
        <v>1</v>
      </c>
      <c r="M12" s="330">
        <v>87</v>
      </c>
      <c r="N12" s="332" t="s">
        <v>96</v>
      </c>
    </row>
    <row r="13" spans="1:14" ht="21" customHeight="1">
      <c r="A13" s="113" t="s">
        <v>12</v>
      </c>
      <c r="B13" s="330">
        <v>698</v>
      </c>
      <c r="C13" s="330">
        <v>403</v>
      </c>
      <c r="D13" s="330">
        <v>44</v>
      </c>
      <c r="E13" s="330">
        <v>11</v>
      </c>
      <c r="F13" s="330">
        <v>12</v>
      </c>
      <c r="G13" s="330">
        <v>1</v>
      </c>
      <c r="H13" s="330">
        <v>134</v>
      </c>
      <c r="I13" s="330">
        <v>34</v>
      </c>
      <c r="J13" s="330">
        <v>129</v>
      </c>
      <c r="K13" s="330">
        <v>38</v>
      </c>
      <c r="L13" s="330">
        <v>1</v>
      </c>
      <c r="M13" s="330">
        <v>287</v>
      </c>
      <c r="N13" s="334">
        <v>7</v>
      </c>
    </row>
    <row r="14" spans="1:14" ht="21" customHeight="1">
      <c r="A14" s="113" t="s">
        <v>13</v>
      </c>
      <c r="B14" s="330">
        <f t="shared" si="1"/>
        <v>95</v>
      </c>
      <c r="C14" s="330">
        <f t="shared" si="0"/>
        <v>88</v>
      </c>
      <c r="D14" s="330">
        <v>9</v>
      </c>
      <c r="E14" s="335" t="s">
        <v>96</v>
      </c>
      <c r="F14" s="330">
        <v>0</v>
      </c>
      <c r="G14" s="330">
        <v>1</v>
      </c>
      <c r="H14" s="330">
        <v>46</v>
      </c>
      <c r="I14" s="330">
        <v>7</v>
      </c>
      <c r="J14" s="330">
        <v>20</v>
      </c>
      <c r="K14" s="330">
        <v>4</v>
      </c>
      <c r="L14" s="330">
        <v>1</v>
      </c>
      <c r="M14" s="330">
        <v>7</v>
      </c>
      <c r="N14" s="332" t="s">
        <v>96</v>
      </c>
    </row>
    <row r="15" spans="1:14" ht="21" customHeight="1">
      <c r="A15" s="113" t="s">
        <v>14</v>
      </c>
      <c r="B15" s="330">
        <f t="shared" si="1"/>
        <v>332</v>
      </c>
      <c r="C15" s="330">
        <f t="shared" si="0"/>
        <v>246</v>
      </c>
      <c r="D15" s="330">
        <v>54</v>
      </c>
      <c r="E15" s="330">
        <v>5</v>
      </c>
      <c r="F15" s="330">
        <v>5</v>
      </c>
      <c r="G15" s="330">
        <v>2</v>
      </c>
      <c r="H15" s="330">
        <v>108</v>
      </c>
      <c r="I15" s="330">
        <v>40</v>
      </c>
      <c r="J15" s="330">
        <v>31</v>
      </c>
      <c r="K15" s="330">
        <v>0</v>
      </c>
      <c r="L15" s="330">
        <v>1</v>
      </c>
      <c r="M15" s="330">
        <v>86</v>
      </c>
      <c r="N15" s="332" t="s">
        <v>96</v>
      </c>
    </row>
    <row r="16" spans="1:14" ht="21" customHeight="1" thickBot="1">
      <c r="A16" s="114" t="s">
        <v>125</v>
      </c>
      <c r="B16" s="336">
        <v>153</v>
      </c>
      <c r="C16" s="336">
        <f t="shared" si="0"/>
        <v>136</v>
      </c>
      <c r="D16" s="336">
        <v>27</v>
      </c>
      <c r="E16" s="337">
        <v>1</v>
      </c>
      <c r="F16" s="336">
        <v>0</v>
      </c>
      <c r="G16" s="336">
        <v>3</v>
      </c>
      <c r="H16" s="336">
        <v>30</v>
      </c>
      <c r="I16" s="336">
        <v>45</v>
      </c>
      <c r="J16" s="336">
        <v>17</v>
      </c>
      <c r="K16" s="336">
        <v>1</v>
      </c>
      <c r="L16" s="336">
        <v>12</v>
      </c>
      <c r="M16" s="336">
        <v>16</v>
      </c>
      <c r="N16" s="338">
        <v>0</v>
      </c>
    </row>
    <row r="17" spans="1:16" ht="20.25" customHeight="1">
      <c r="A17" s="392" t="s">
        <v>438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</row>
  </sheetData>
  <mergeCells count="5">
    <mergeCell ref="N2:N3"/>
    <mergeCell ref="A2:A3"/>
    <mergeCell ref="B2:B3"/>
    <mergeCell ref="C2:L2"/>
    <mergeCell ref="M2:M3"/>
  </mergeCells>
  <printOptions/>
  <pageMargins left="0.75" right="0.75" top="1" bottom="1" header="0.512" footer="0.512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4" width="10.3984375" style="24" customWidth="1"/>
    <col min="5" max="5" width="10.09765625" style="24" customWidth="1"/>
    <col min="6" max="6" width="10.8984375" style="24" customWidth="1"/>
    <col min="7" max="8" width="10.3984375" style="24" customWidth="1"/>
    <col min="9" max="9" width="11.296875" style="24" customWidth="1"/>
    <col min="10" max="10" width="10.3984375" style="24" customWidth="1"/>
    <col min="11" max="16384" width="9.09765625" style="24" customWidth="1"/>
  </cols>
  <sheetData>
    <row r="1" spans="1:10" ht="21" customHeight="1" thickBot="1">
      <c r="A1" s="396" t="s">
        <v>244</v>
      </c>
      <c r="B1" s="141"/>
      <c r="C1" s="141"/>
      <c r="D1" s="141"/>
      <c r="E1" s="141"/>
      <c r="F1" s="141"/>
      <c r="G1" s="141"/>
      <c r="H1" s="141"/>
      <c r="I1" s="141"/>
      <c r="J1" s="174" t="s">
        <v>305</v>
      </c>
    </row>
    <row r="2" spans="1:10" s="25" customFormat="1" ht="21" customHeight="1">
      <c r="A2" s="446"/>
      <c r="B2" s="423" t="s">
        <v>234</v>
      </c>
      <c r="C2" s="448" t="s">
        <v>245</v>
      </c>
      <c r="D2" s="212"/>
      <c r="E2" s="450" t="s">
        <v>246</v>
      </c>
      <c r="F2" s="450"/>
      <c r="G2" s="450"/>
      <c r="H2" s="450"/>
      <c r="I2" s="450"/>
      <c r="J2" s="450"/>
    </row>
    <row r="3" spans="1:10" s="25" customFormat="1" ht="24">
      <c r="A3" s="447"/>
      <c r="B3" s="424"/>
      <c r="C3" s="449"/>
      <c r="D3" s="213" t="s">
        <v>247</v>
      </c>
      <c r="E3" s="175" t="s">
        <v>307</v>
      </c>
      <c r="F3" s="175" t="s">
        <v>282</v>
      </c>
      <c r="G3" s="175" t="s">
        <v>310</v>
      </c>
      <c r="H3" s="175" t="s">
        <v>308</v>
      </c>
      <c r="I3" s="176" t="s">
        <v>309</v>
      </c>
      <c r="J3" s="207" t="s">
        <v>248</v>
      </c>
    </row>
    <row r="4" spans="1:11" ht="21" customHeight="1">
      <c r="A4" s="113" t="s">
        <v>63</v>
      </c>
      <c r="B4" s="59">
        <f>C4+D4</f>
        <v>1062510</v>
      </c>
      <c r="C4" s="59">
        <v>657518</v>
      </c>
      <c r="D4" s="59">
        <v>404992</v>
      </c>
      <c r="E4" s="59">
        <v>49476</v>
      </c>
      <c r="F4" s="59">
        <v>29035</v>
      </c>
      <c r="G4" s="59">
        <v>98641</v>
      </c>
      <c r="H4" s="59">
        <v>80939</v>
      </c>
      <c r="I4" s="59">
        <v>44657</v>
      </c>
      <c r="J4" s="61">
        <v>102244</v>
      </c>
      <c r="K4" s="225"/>
    </row>
    <row r="5" spans="1:11" ht="21" customHeight="1">
      <c r="A5" s="113" t="s">
        <v>5</v>
      </c>
      <c r="B5" s="59">
        <f aca="true" t="shared" si="0" ref="B5:B16">C5+D5</f>
        <v>115646</v>
      </c>
      <c r="C5" s="59">
        <v>47714</v>
      </c>
      <c r="D5" s="59">
        <v>67932</v>
      </c>
      <c r="E5" s="59">
        <f>4746</f>
        <v>4746</v>
      </c>
      <c r="F5" s="59">
        <v>3269</v>
      </c>
      <c r="G5" s="59">
        <v>21789</v>
      </c>
      <c r="H5" s="59">
        <v>12046</v>
      </c>
      <c r="I5" s="59">
        <v>4577</v>
      </c>
      <c r="J5" s="61">
        <v>21504</v>
      </c>
      <c r="K5" s="20"/>
    </row>
    <row r="6" spans="1:11" ht="21" customHeight="1">
      <c r="A6" s="113" t="s">
        <v>70</v>
      </c>
      <c r="B6" s="59">
        <f t="shared" si="0"/>
        <v>619317</v>
      </c>
      <c r="C6" s="59">
        <v>457717</v>
      </c>
      <c r="D6" s="59">
        <v>161600</v>
      </c>
      <c r="E6" s="59">
        <v>19571</v>
      </c>
      <c r="F6" s="59">
        <v>5687</v>
      </c>
      <c r="G6" s="59">
        <v>44433</v>
      </c>
      <c r="H6" s="59">
        <v>37622</v>
      </c>
      <c r="I6" s="59">
        <v>14777</v>
      </c>
      <c r="J6" s="61">
        <v>39509</v>
      </c>
      <c r="K6" s="20"/>
    </row>
    <row r="7" spans="1:11" ht="21" customHeight="1">
      <c r="A7" s="113" t="s">
        <v>126</v>
      </c>
      <c r="B7" s="59">
        <f t="shared" si="0"/>
        <v>1645209</v>
      </c>
      <c r="C7" s="59">
        <v>1248935</v>
      </c>
      <c r="D7" s="59">
        <v>396274</v>
      </c>
      <c r="E7" s="59">
        <v>46704</v>
      </c>
      <c r="F7" s="59">
        <v>18142</v>
      </c>
      <c r="G7" s="59">
        <v>111731</v>
      </c>
      <c r="H7" s="59">
        <v>76615</v>
      </c>
      <c r="I7" s="59">
        <v>34047</v>
      </c>
      <c r="J7" s="61">
        <v>109036</v>
      </c>
      <c r="K7" s="20"/>
    </row>
    <row r="8" spans="1:11" ht="21" customHeight="1">
      <c r="A8" s="113" t="s">
        <v>61</v>
      </c>
      <c r="B8" s="59">
        <v>685941</v>
      </c>
      <c r="C8" s="59">
        <v>479911</v>
      </c>
      <c r="D8" s="59">
        <v>206029</v>
      </c>
      <c r="E8" s="59">
        <v>22127</v>
      </c>
      <c r="F8" s="59">
        <v>11509</v>
      </c>
      <c r="G8" s="62">
        <v>53058</v>
      </c>
      <c r="H8" s="59">
        <v>42884</v>
      </c>
      <c r="I8" s="59">
        <v>24961</v>
      </c>
      <c r="J8" s="61">
        <v>51491</v>
      </c>
      <c r="K8" s="20"/>
    </row>
    <row r="9" spans="1:11" ht="21" customHeight="1">
      <c r="A9" s="113" t="s">
        <v>72</v>
      </c>
      <c r="B9" s="59">
        <f t="shared" si="0"/>
        <v>187458</v>
      </c>
      <c r="C9" s="59">
        <v>75394</v>
      </c>
      <c r="D9" s="59">
        <v>112064</v>
      </c>
      <c r="E9" s="59">
        <v>5732</v>
      </c>
      <c r="F9" s="59">
        <v>12268</v>
      </c>
      <c r="G9" s="59">
        <v>27775</v>
      </c>
      <c r="H9" s="59">
        <v>23152</v>
      </c>
      <c r="I9" s="59">
        <v>10423</v>
      </c>
      <c r="J9" s="61">
        <v>32716</v>
      </c>
      <c r="K9" s="20"/>
    </row>
    <row r="10" spans="1:11" s="27" customFormat="1" ht="21" customHeight="1">
      <c r="A10" s="122" t="s">
        <v>68</v>
      </c>
      <c r="B10" s="59">
        <v>206043</v>
      </c>
      <c r="C10" s="59">
        <v>136043</v>
      </c>
      <c r="D10" s="59">
        <v>70001</v>
      </c>
      <c r="E10" s="59">
        <v>11608</v>
      </c>
      <c r="F10" s="62">
        <v>6325</v>
      </c>
      <c r="G10" s="62">
        <v>15602</v>
      </c>
      <c r="H10" s="62">
        <v>8437</v>
      </c>
      <c r="I10" s="62">
        <v>6646</v>
      </c>
      <c r="J10" s="64">
        <v>21383</v>
      </c>
      <c r="K10" s="200"/>
    </row>
    <row r="11" spans="1:11" ht="21" customHeight="1">
      <c r="A11" s="113" t="s">
        <v>67</v>
      </c>
      <c r="B11" s="59">
        <f t="shared" si="0"/>
        <v>63989</v>
      </c>
      <c r="C11" s="59">
        <v>24992</v>
      </c>
      <c r="D11" s="59">
        <v>38997</v>
      </c>
      <c r="E11" s="59" t="s">
        <v>403</v>
      </c>
      <c r="F11" s="59">
        <v>1554</v>
      </c>
      <c r="G11" s="59">
        <v>16670</v>
      </c>
      <c r="H11" s="59">
        <v>5073</v>
      </c>
      <c r="I11" s="59">
        <v>1968</v>
      </c>
      <c r="J11" s="61" t="s">
        <v>403</v>
      </c>
      <c r="K11" s="20"/>
    </row>
    <row r="12" spans="1:11" ht="21" customHeight="1">
      <c r="A12" s="113" t="s">
        <v>62</v>
      </c>
      <c r="B12" s="59">
        <f t="shared" si="0"/>
        <v>53962</v>
      </c>
      <c r="C12" s="59">
        <v>38988</v>
      </c>
      <c r="D12" s="59">
        <v>14974</v>
      </c>
      <c r="E12" s="59" t="s">
        <v>349</v>
      </c>
      <c r="F12" s="59">
        <v>766</v>
      </c>
      <c r="G12" s="59">
        <v>6751</v>
      </c>
      <c r="H12" s="59">
        <v>1770</v>
      </c>
      <c r="I12" s="59">
        <v>933</v>
      </c>
      <c r="J12" s="61">
        <v>4754</v>
      </c>
      <c r="K12" s="20"/>
    </row>
    <row r="13" spans="1:11" ht="21" customHeight="1">
      <c r="A13" s="113" t="s">
        <v>65</v>
      </c>
      <c r="B13" s="59">
        <v>26388</v>
      </c>
      <c r="C13" s="59">
        <v>6018</v>
      </c>
      <c r="D13" s="59">
        <v>20369</v>
      </c>
      <c r="E13" s="59" t="s">
        <v>403</v>
      </c>
      <c r="F13" s="59">
        <v>845</v>
      </c>
      <c r="G13" s="59">
        <v>5295</v>
      </c>
      <c r="H13" s="59">
        <v>3805</v>
      </c>
      <c r="I13" s="59">
        <v>1612</v>
      </c>
      <c r="J13" s="61" t="s">
        <v>403</v>
      </c>
      <c r="K13" s="20"/>
    </row>
    <row r="14" spans="1:11" ht="21" customHeight="1">
      <c r="A14" s="113" t="s">
        <v>73</v>
      </c>
      <c r="B14" s="59">
        <f t="shared" si="0"/>
        <v>11340</v>
      </c>
      <c r="C14" s="59">
        <v>4354</v>
      </c>
      <c r="D14" s="59">
        <v>6986</v>
      </c>
      <c r="E14" s="59" t="s">
        <v>349</v>
      </c>
      <c r="F14" s="59">
        <v>221</v>
      </c>
      <c r="G14" s="59">
        <v>3024</v>
      </c>
      <c r="H14" s="59">
        <v>474</v>
      </c>
      <c r="I14" s="59">
        <v>203</v>
      </c>
      <c r="J14" s="61">
        <v>3064</v>
      </c>
      <c r="K14" s="20"/>
    </row>
    <row r="15" spans="1:11" ht="21" customHeight="1">
      <c r="A15" s="113" t="s">
        <v>66</v>
      </c>
      <c r="B15" s="59">
        <f t="shared" si="0"/>
        <v>43058</v>
      </c>
      <c r="C15" s="59">
        <v>14476</v>
      </c>
      <c r="D15" s="59">
        <v>28582</v>
      </c>
      <c r="E15" s="59" t="s">
        <v>403</v>
      </c>
      <c r="F15" s="59">
        <v>1138</v>
      </c>
      <c r="G15" s="59">
        <v>12258</v>
      </c>
      <c r="H15" s="59">
        <v>1888</v>
      </c>
      <c r="I15" s="59">
        <v>1816</v>
      </c>
      <c r="J15" s="61" t="s">
        <v>403</v>
      </c>
      <c r="K15" s="20"/>
    </row>
    <row r="16" spans="1:11" ht="21" customHeight="1" thickBot="1">
      <c r="A16" s="114" t="s">
        <v>125</v>
      </c>
      <c r="B16" s="288">
        <f t="shared" si="0"/>
        <v>153683</v>
      </c>
      <c r="C16" s="288">
        <v>93230</v>
      </c>
      <c r="D16" s="288">
        <v>60453</v>
      </c>
      <c r="E16" s="288">
        <v>11576</v>
      </c>
      <c r="F16" s="288">
        <v>5479</v>
      </c>
      <c r="G16" s="288">
        <v>11940</v>
      </c>
      <c r="H16" s="288">
        <v>12960</v>
      </c>
      <c r="I16" s="288">
        <v>2603</v>
      </c>
      <c r="J16" s="289">
        <v>15894</v>
      </c>
      <c r="K16" s="20"/>
    </row>
    <row r="17" spans="1:10" ht="21" customHeight="1">
      <c r="A17" s="214"/>
      <c r="C17" s="120"/>
      <c r="D17" s="120"/>
      <c r="E17" s="121"/>
      <c r="F17" s="120"/>
      <c r="G17" s="120"/>
      <c r="H17" s="120"/>
      <c r="I17" s="120"/>
      <c r="J17" s="120"/>
    </row>
    <row r="18" ht="21" customHeight="1">
      <c r="A18" s="40"/>
    </row>
  </sheetData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3" width="9.09765625" style="24" customWidth="1"/>
    <col min="4" max="4" width="9.09765625" style="32" customWidth="1"/>
    <col min="5" max="7" width="9.09765625" style="33" customWidth="1"/>
    <col min="8" max="16384" width="9.09765625" style="24" customWidth="1"/>
  </cols>
  <sheetData>
    <row r="1" spans="1:10" ht="16.5">
      <c r="A1" s="186" t="s">
        <v>262</v>
      </c>
      <c r="B1" s="178"/>
      <c r="J1" s="206" t="s">
        <v>306</v>
      </c>
    </row>
    <row r="2" spans="1:10" ht="15.75" thickBot="1">
      <c r="A2" s="396" t="s">
        <v>249</v>
      </c>
      <c r="B2" s="141"/>
      <c r="J2" s="123" t="s">
        <v>299</v>
      </c>
    </row>
    <row r="3" spans="1:10" s="25" customFormat="1" ht="12.75">
      <c r="A3" s="421"/>
      <c r="B3" s="451" t="s">
        <v>283</v>
      </c>
      <c r="C3" s="451" t="s">
        <v>259</v>
      </c>
      <c r="D3" s="453" t="s">
        <v>250</v>
      </c>
      <c r="E3" s="454"/>
      <c r="F3" s="454"/>
      <c r="G3" s="454"/>
      <c r="H3" s="454"/>
      <c r="I3" s="454"/>
      <c r="J3" s="454"/>
    </row>
    <row r="4" spans="1:10" s="25" customFormat="1" ht="12.75">
      <c r="A4" s="422"/>
      <c r="B4" s="452"/>
      <c r="C4" s="452"/>
      <c r="D4" s="179" t="s">
        <v>251</v>
      </c>
      <c r="E4" s="180" t="s">
        <v>252</v>
      </c>
      <c r="F4" s="180" t="s">
        <v>22</v>
      </c>
      <c r="G4" s="180" t="s">
        <v>23</v>
      </c>
      <c r="H4" s="142" t="s">
        <v>24</v>
      </c>
      <c r="I4" s="142" t="s">
        <v>25</v>
      </c>
      <c r="J4" s="145" t="s">
        <v>26</v>
      </c>
    </row>
    <row r="5" spans="1:10" ht="15" customHeight="1">
      <c r="A5" s="455" t="s">
        <v>63</v>
      </c>
      <c r="B5" s="339" t="s">
        <v>346</v>
      </c>
      <c r="C5" s="340">
        <v>297</v>
      </c>
      <c r="D5" s="340">
        <f aca="true" t="shared" si="0" ref="D5:D12">IF(SUM(E5:J5)=0,"-",SUM(E5:J5))</f>
        <v>5533</v>
      </c>
      <c r="E5" s="340">
        <v>0</v>
      </c>
      <c r="F5" s="340">
        <v>0</v>
      </c>
      <c r="G5" s="340">
        <v>0</v>
      </c>
      <c r="H5" s="340">
        <v>1798</v>
      </c>
      <c r="I5" s="340">
        <v>1839</v>
      </c>
      <c r="J5" s="341">
        <v>1896</v>
      </c>
    </row>
    <row r="6" spans="1:10" ht="15" customHeight="1">
      <c r="A6" s="456"/>
      <c r="B6" s="342" t="s">
        <v>347</v>
      </c>
      <c r="C6" s="343">
        <v>292</v>
      </c>
      <c r="D6" s="343">
        <f t="shared" si="0"/>
        <v>6730</v>
      </c>
      <c r="E6" s="343">
        <v>186</v>
      </c>
      <c r="F6" s="343">
        <v>613</v>
      </c>
      <c r="G6" s="343">
        <v>887</v>
      </c>
      <c r="H6" s="343">
        <v>1601</v>
      </c>
      <c r="I6" s="343">
        <v>1660</v>
      </c>
      <c r="J6" s="344">
        <v>1783</v>
      </c>
    </row>
    <row r="7" spans="1:10" ht="15" customHeight="1">
      <c r="A7" s="455" t="s">
        <v>69</v>
      </c>
      <c r="B7" s="345" t="s">
        <v>401</v>
      </c>
      <c r="C7" s="340">
        <v>71</v>
      </c>
      <c r="D7" s="340">
        <f t="shared" si="0"/>
        <v>625</v>
      </c>
      <c r="E7" s="340" t="s">
        <v>349</v>
      </c>
      <c r="F7" s="340" t="s">
        <v>350</v>
      </c>
      <c r="G7" s="340" t="s">
        <v>350</v>
      </c>
      <c r="H7" s="340">
        <v>227</v>
      </c>
      <c r="I7" s="340">
        <v>203</v>
      </c>
      <c r="J7" s="341">
        <v>195</v>
      </c>
    </row>
    <row r="8" spans="1:10" ht="15" customHeight="1">
      <c r="A8" s="456"/>
      <c r="B8" s="346" t="s">
        <v>402</v>
      </c>
      <c r="C8" s="347">
        <v>225</v>
      </c>
      <c r="D8" s="343">
        <f t="shared" si="0"/>
        <v>1913</v>
      </c>
      <c r="E8" s="343">
        <v>49</v>
      </c>
      <c r="F8" s="343">
        <v>126</v>
      </c>
      <c r="G8" s="343">
        <v>143</v>
      </c>
      <c r="H8" s="343">
        <v>506</v>
      </c>
      <c r="I8" s="343">
        <v>518</v>
      </c>
      <c r="J8" s="344">
        <v>571</v>
      </c>
    </row>
    <row r="9" spans="1:10" ht="15" customHeight="1">
      <c r="A9" s="455" t="s">
        <v>70</v>
      </c>
      <c r="B9" s="339" t="s">
        <v>351</v>
      </c>
      <c r="C9" s="340">
        <v>178</v>
      </c>
      <c r="D9" s="340">
        <f t="shared" si="0"/>
        <v>3021</v>
      </c>
      <c r="E9" s="340">
        <v>0</v>
      </c>
      <c r="F9" s="340">
        <v>0</v>
      </c>
      <c r="G9" s="340">
        <v>0</v>
      </c>
      <c r="H9" s="340">
        <v>956</v>
      </c>
      <c r="I9" s="340">
        <v>1025</v>
      </c>
      <c r="J9" s="341">
        <v>1040</v>
      </c>
    </row>
    <row r="10" spans="1:10" ht="15" customHeight="1">
      <c r="A10" s="456"/>
      <c r="B10" s="342" t="s">
        <v>352</v>
      </c>
      <c r="C10" s="343">
        <v>184</v>
      </c>
      <c r="D10" s="343">
        <f t="shared" si="0"/>
        <v>1518</v>
      </c>
      <c r="E10" s="343">
        <v>85</v>
      </c>
      <c r="F10" s="343">
        <v>175</v>
      </c>
      <c r="G10" s="343">
        <v>223</v>
      </c>
      <c r="H10" s="343">
        <v>315</v>
      </c>
      <c r="I10" s="343">
        <v>361</v>
      </c>
      <c r="J10" s="344">
        <v>359</v>
      </c>
    </row>
    <row r="11" spans="1:10" ht="15" customHeight="1">
      <c r="A11" s="455" t="s">
        <v>126</v>
      </c>
      <c r="B11" s="339" t="s">
        <v>353</v>
      </c>
      <c r="C11" s="340">
        <v>380</v>
      </c>
      <c r="D11" s="340">
        <f t="shared" si="0"/>
        <v>5522</v>
      </c>
      <c r="E11" s="340">
        <v>0</v>
      </c>
      <c r="F11" s="340">
        <v>0</v>
      </c>
      <c r="G11" s="340">
        <v>12</v>
      </c>
      <c r="H11" s="340">
        <v>1454</v>
      </c>
      <c r="I11" s="340">
        <v>2036</v>
      </c>
      <c r="J11" s="341">
        <v>2020</v>
      </c>
    </row>
    <row r="12" spans="1:10" ht="15" customHeight="1">
      <c r="A12" s="456"/>
      <c r="B12" s="342" t="s">
        <v>354</v>
      </c>
      <c r="C12" s="343">
        <v>712</v>
      </c>
      <c r="D12" s="343">
        <f t="shared" si="0"/>
        <v>7050</v>
      </c>
      <c r="E12" s="343">
        <v>157</v>
      </c>
      <c r="F12" s="343">
        <v>436</v>
      </c>
      <c r="G12" s="343">
        <v>630</v>
      </c>
      <c r="H12" s="343">
        <v>1473</v>
      </c>
      <c r="I12" s="343">
        <v>2164</v>
      </c>
      <c r="J12" s="344">
        <v>2190</v>
      </c>
    </row>
    <row r="13" spans="1:10" ht="15" customHeight="1">
      <c r="A13" s="455" t="s">
        <v>61</v>
      </c>
      <c r="B13" s="339" t="s">
        <v>355</v>
      </c>
      <c r="C13" s="340">
        <v>224</v>
      </c>
      <c r="D13" s="340">
        <v>3580</v>
      </c>
      <c r="E13" s="340" t="s">
        <v>349</v>
      </c>
      <c r="F13" s="340" t="s">
        <v>349</v>
      </c>
      <c r="G13" s="340" t="s">
        <v>349</v>
      </c>
      <c r="H13" s="340">
        <v>1095</v>
      </c>
      <c r="I13" s="340">
        <v>1206</v>
      </c>
      <c r="J13" s="341">
        <v>1279</v>
      </c>
    </row>
    <row r="14" spans="1:10" ht="15" customHeight="1">
      <c r="A14" s="456"/>
      <c r="B14" s="342" t="s">
        <v>356</v>
      </c>
      <c r="C14" s="343">
        <v>341</v>
      </c>
      <c r="D14" s="343">
        <f>SUM(E14:J14)</f>
        <v>3352</v>
      </c>
      <c r="E14" s="343">
        <v>90</v>
      </c>
      <c r="F14" s="343">
        <v>299</v>
      </c>
      <c r="G14" s="343">
        <v>361</v>
      </c>
      <c r="H14" s="343">
        <v>837</v>
      </c>
      <c r="I14" s="343">
        <v>885</v>
      </c>
      <c r="J14" s="344">
        <v>880</v>
      </c>
    </row>
    <row r="15" spans="1:12" ht="15" customHeight="1">
      <c r="A15" s="455" t="s">
        <v>72</v>
      </c>
      <c r="B15" s="339" t="s">
        <v>398</v>
      </c>
      <c r="C15" s="340">
        <v>40</v>
      </c>
      <c r="D15" s="340">
        <f>IF(SUM(E15:J15)=0,"-",SUM(E15:J15))</f>
        <v>953</v>
      </c>
      <c r="E15" s="348" t="s">
        <v>349</v>
      </c>
      <c r="F15" s="348" t="s">
        <v>349</v>
      </c>
      <c r="G15" s="348" t="s">
        <v>349</v>
      </c>
      <c r="H15" s="349">
        <v>328</v>
      </c>
      <c r="I15" s="349">
        <v>301</v>
      </c>
      <c r="J15" s="350">
        <v>324</v>
      </c>
      <c r="L15" s="34"/>
    </row>
    <row r="16" spans="1:12" ht="15" customHeight="1">
      <c r="A16" s="456"/>
      <c r="B16" s="342" t="s">
        <v>399</v>
      </c>
      <c r="C16" s="343">
        <v>313</v>
      </c>
      <c r="D16" s="343">
        <v>2743</v>
      </c>
      <c r="E16" s="351">
        <v>60</v>
      </c>
      <c r="F16" s="351">
        <v>150</v>
      </c>
      <c r="G16" s="351">
        <v>221</v>
      </c>
      <c r="H16" s="351">
        <v>742</v>
      </c>
      <c r="I16" s="351">
        <v>789</v>
      </c>
      <c r="J16" s="352">
        <v>781</v>
      </c>
      <c r="L16" s="35"/>
    </row>
    <row r="17" spans="1:10" ht="15" customHeight="1">
      <c r="A17" s="455" t="s">
        <v>68</v>
      </c>
      <c r="B17" s="339" t="s">
        <v>400</v>
      </c>
      <c r="C17" s="340">
        <v>49</v>
      </c>
      <c r="D17" s="340">
        <f>IF(SUM(E17:J17)=0,"-",SUM(E17:J17))</f>
        <v>1019</v>
      </c>
      <c r="E17" s="340" t="s">
        <v>96</v>
      </c>
      <c r="F17" s="340" t="s">
        <v>96</v>
      </c>
      <c r="G17" s="340" t="s">
        <v>96</v>
      </c>
      <c r="H17" s="340">
        <v>309</v>
      </c>
      <c r="I17" s="340">
        <v>340</v>
      </c>
      <c r="J17" s="341">
        <v>370</v>
      </c>
    </row>
    <row r="18" spans="1:10" ht="15" customHeight="1">
      <c r="A18" s="456"/>
      <c r="B18" s="342" t="s">
        <v>397</v>
      </c>
      <c r="C18" s="343">
        <v>138</v>
      </c>
      <c r="D18" s="343">
        <f>IF(SUM(E18:J18)=0,"-",SUM(E18:J18))</f>
        <v>1367</v>
      </c>
      <c r="E18" s="343">
        <v>50</v>
      </c>
      <c r="F18" s="343">
        <v>142</v>
      </c>
      <c r="G18" s="343">
        <v>183</v>
      </c>
      <c r="H18" s="343">
        <v>313</v>
      </c>
      <c r="I18" s="343">
        <v>341</v>
      </c>
      <c r="J18" s="344">
        <v>338</v>
      </c>
    </row>
    <row r="19" spans="1:10" ht="15" customHeight="1">
      <c r="A19" s="455" t="s">
        <v>67</v>
      </c>
      <c r="B19" s="339" t="s">
        <v>370</v>
      </c>
      <c r="C19" s="340">
        <v>41</v>
      </c>
      <c r="D19" s="340">
        <f>IF(SUM(E19:J19)=0,"-",SUM(E19:J19))</f>
        <v>820</v>
      </c>
      <c r="E19" s="340" t="s">
        <v>96</v>
      </c>
      <c r="F19" s="340" t="s">
        <v>96</v>
      </c>
      <c r="G19" s="340" t="s">
        <v>96</v>
      </c>
      <c r="H19" s="340">
        <v>265</v>
      </c>
      <c r="I19" s="340">
        <v>274</v>
      </c>
      <c r="J19" s="341">
        <v>281</v>
      </c>
    </row>
    <row r="20" spans="1:10" ht="15" customHeight="1">
      <c r="A20" s="456"/>
      <c r="B20" s="342" t="s">
        <v>371</v>
      </c>
      <c r="C20" s="343">
        <v>116</v>
      </c>
      <c r="D20" s="343">
        <f>IF(SUM(E20:J20)=0,"-",SUM(E20:J20))</f>
        <v>936</v>
      </c>
      <c r="E20" s="343">
        <v>11</v>
      </c>
      <c r="F20" s="343">
        <v>76</v>
      </c>
      <c r="G20" s="343">
        <v>136</v>
      </c>
      <c r="H20" s="343">
        <v>169</v>
      </c>
      <c r="I20" s="343">
        <v>221</v>
      </c>
      <c r="J20" s="344">
        <v>323</v>
      </c>
    </row>
    <row r="21" spans="1:10" ht="15" customHeight="1">
      <c r="A21" s="455" t="s">
        <v>62</v>
      </c>
      <c r="B21" s="345" t="s">
        <v>378</v>
      </c>
      <c r="C21" s="340">
        <v>9</v>
      </c>
      <c r="D21" s="340">
        <v>150</v>
      </c>
      <c r="E21" s="340" t="s">
        <v>379</v>
      </c>
      <c r="F21" s="340" t="s">
        <v>379</v>
      </c>
      <c r="G21" s="340" t="s">
        <v>379</v>
      </c>
      <c r="H21" s="340">
        <v>46</v>
      </c>
      <c r="I21" s="340">
        <v>62</v>
      </c>
      <c r="J21" s="341">
        <v>42</v>
      </c>
    </row>
    <row r="22" spans="1:10" ht="15" customHeight="1">
      <c r="A22" s="456"/>
      <c r="B22" s="346" t="s">
        <v>380</v>
      </c>
      <c r="C22" s="343">
        <v>50</v>
      </c>
      <c r="D22" s="343">
        <v>620</v>
      </c>
      <c r="E22" s="343">
        <v>2</v>
      </c>
      <c r="F22" s="343">
        <v>21</v>
      </c>
      <c r="G22" s="343">
        <v>34</v>
      </c>
      <c r="H22" s="343">
        <v>194</v>
      </c>
      <c r="I22" s="343">
        <v>178</v>
      </c>
      <c r="J22" s="344">
        <v>191</v>
      </c>
    </row>
    <row r="23" spans="1:10" ht="15" customHeight="1">
      <c r="A23" s="455" t="s">
        <v>65</v>
      </c>
      <c r="B23" s="339" t="s">
        <v>381</v>
      </c>
      <c r="C23" s="340" t="str">
        <f>IF(SUM(D23:I23)=0,"-",SUM(D23:I23))</f>
        <v>-</v>
      </c>
      <c r="D23" s="340" t="str">
        <f>IF(SUM(E23:J23)=0,"-",SUM(E23:J23))</f>
        <v>-</v>
      </c>
      <c r="E23" s="340" t="str">
        <f aca="true" t="shared" si="1" ref="E23:J23">IF(SUM(F23:K23)=0,"-",SUM(F23:K23))</f>
        <v>-</v>
      </c>
      <c r="F23" s="340" t="str">
        <f t="shared" si="1"/>
        <v>-</v>
      </c>
      <c r="G23" s="340" t="str">
        <f t="shared" si="1"/>
        <v>-</v>
      </c>
      <c r="H23" s="340" t="str">
        <f t="shared" si="1"/>
        <v>-</v>
      </c>
      <c r="I23" s="340" t="str">
        <f t="shared" si="1"/>
        <v>-</v>
      </c>
      <c r="J23" s="340" t="str">
        <f t="shared" si="1"/>
        <v>-</v>
      </c>
    </row>
    <row r="24" spans="1:10" ht="15" customHeight="1">
      <c r="A24" s="456"/>
      <c r="B24" s="342" t="s">
        <v>382</v>
      </c>
      <c r="C24" s="343">
        <v>58</v>
      </c>
      <c r="D24" s="343">
        <f>IF(SUM(E24:J24)=0,"-",SUM(E24:J24))</f>
        <v>725</v>
      </c>
      <c r="E24" s="343">
        <v>7</v>
      </c>
      <c r="F24" s="343">
        <v>16</v>
      </c>
      <c r="G24" s="343">
        <v>42</v>
      </c>
      <c r="H24" s="343">
        <v>223</v>
      </c>
      <c r="I24" s="343">
        <v>203</v>
      </c>
      <c r="J24" s="344">
        <v>234</v>
      </c>
    </row>
    <row r="25" spans="1:10" ht="15" customHeight="1">
      <c r="A25" s="455" t="s">
        <v>73</v>
      </c>
      <c r="B25" s="339" t="s">
        <v>381</v>
      </c>
      <c r="C25" s="340" t="str">
        <f>IF(SUM(D25:I25)=0,"-",SUM(D25:I25))</f>
        <v>-</v>
      </c>
      <c r="D25" s="340" t="str">
        <f aca="true" t="shared" si="2" ref="D25:D30">IF(SUM(E25:J25)=0,"-",SUM(E25:J25))</f>
        <v>-</v>
      </c>
      <c r="E25" s="340" t="str">
        <f aca="true" t="shared" si="3" ref="E25:J25">IF(SUM(F25:K25)=0,"-",SUM(F25:K25))</f>
        <v>-</v>
      </c>
      <c r="F25" s="340" t="str">
        <f t="shared" si="3"/>
        <v>-</v>
      </c>
      <c r="G25" s="340" t="str">
        <f t="shared" si="3"/>
        <v>-</v>
      </c>
      <c r="H25" s="340" t="str">
        <f t="shared" si="3"/>
        <v>-</v>
      </c>
      <c r="I25" s="340" t="str">
        <f t="shared" si="3"/>
        <v>-</v>
      </c>
      <c r="J25" s="340" t="str">
        <f t="shared" si="3"/>
        <v>-</v>
      </c>
    </row>
    <row r="26" spans="1:10" ht="15" customHeight="1">
      <c r="A26" s="456"/>
      <c r="B26" s="342" t="s">
        <v>395</v>
      </c>
      <c r="C26" s="353">
        <v>22</v>
      </c>
      <c r="D26" s="343">
        <f t="shared" si="2"/>
        <v>339</v>
      </c>
      <c r="E26" s="353">
        <v>1</v>
      </c>
      <c r="F26" s="353">
        <v>9</v>
      </c>
      <c r="G26" s="353">
        <v>24</v>
      </c>
      <c r="H26" s="353">
        <v>105</v>
      </c>
      <c r="I26" s="353">
        <v>102</v>
      </c>
      <c r="J26" s="354">
        <v>98</v>
      </c>
    </row>
    <row r="27" spans="1:10" ht="15" customHeight="1">
      <c r="A27" s="455" t="s">
        <v>66</v>
      </c>
      <c r="B27" s="339" t="s">
        <v>404</v>
      </c>
      <c r="C27" s="340">
        <v>37</v>
      </c>
      <c r="D27" s="340">
        <f t="shared" si="2"/>
        <v>735</v>
      </c>
      <c r="E27" s="340" t="s">
        <v>96</v>
      </c>
      <c r="F27" s="340" t="s">
        <v>96</v>
      </c>
      <c r="G27" s="340" t="s">
        <v>96</v>
      </c>
      <c r="H27" s="340">
        <v>248</v>
      </c>
      <c r="I27" s="340">
        <v>231</v>
      </c>
      <c r="J27" s="341">
        <v>256</v>
      </c>
    </row>
    <row r="28" spans="1:10" ht="15" customHeight="1">
      <c r="A28" s="456"/>
      <c r="B28" s="342" t="s">
        <v>396</v>
      </c>
      <c r="C28" s="353">
        <v>115</v>
      </c>
      <c r="D28" s="343">
        <f t="shared" si="2"/>
        <v>1009</v>
      </c>
      <c r="E28" s="353">
        <v>10</v>
      </c>
      <c r="F28" s="353">
        <v>56</v>
      </c>
      <c r="G28" s="353">
        <v>80</v>
      </c>
      <c r="H28" s="353">
        <v>279</v>
      </c>
      <c r="I28" s="353">
        <v>298</v>
      </c>
      <c r="J28" s="354">
        <v>286</v>
      </c>
    </row>
    <row r="29" spans="1:10" ht="15" customHeight="1">
      <c r="A29" s="455" t="s">
        <v>125</v>
      </c>
      <c r="B29" s="339" t="s">
        <v>405</v>
      </c>
      <c r="C29" s="355">
        <v>111</v>
      </c>
      <c r="D29" s="356">
        <f t="shared" si="2"/>
        <v>1565</v>
      </c>
      <c r="E29" s="340" t="s">
        <v>96</v>
      </c>
      <c r="F29" s="340" t="s">
        <v>96</v>
      </c>
      <c r="G29" s="340" t="s">
        <v>96</v>
      </c>
      <c r="H29" s="355">
        <v>512</v>
      </c>
      <c r="I29" s="355">
        <v>551</v>
      </c>
      <c r="J29" s="357">
        <v>502</v>
      </c>
    </row>
    <row r="30" spans="1:10" ht="15" customHeight="1" thickBot="1">
      <c r="A30" s="458"/>
      <c r="B30" s="358" t="s">
        <v>393</v>
      </c>
      <c r="C30" s="359">
        <v>80</v>
      </c>
      <c r="D30" s="360">
        <f t="shared" si="2"/>
        <v>1137</v>
      </c>
      <c r="E30" s="359">
        <v>41</v>
      </c>
      <c r="F30" s="359">
        <v>70</v>
      </c>
      <c r="G30" s="359">
        <v>183</v>
      </c>
      <c r="H30" s="359">
        <v>339</v>
      </c>
      <c r="I30" s="359">
        <v>304</v>
      </c>
      <c r="J30" s="361">
        <v>200</v>
      </c>
    </row>
    <row r="31" ht="12.75">
      <c r="A31" s="24" t="s">
        <v>263</v>
      </c>
    </row>
    <row r="32" ht="12.75">
      <c r="A32" s="24" t="s">
        <v>341</v>
      </c>
    </row>
    <row r="33" ht="12.75">
      <c r="A33" s="24" t="s">
        <v>345</v>
      </c>
    </row>
    <row r="34" ht="12.75">
      <c r="A34" s="24" t="s">
        <v>271</v>
      </c>
    </row>
    <row r="35" spans="1:10" ht="25.5" customHeight="1">
      <c r="A35" s="457" t="s">
        <v>340</v>
      </c>
      <c r="B35" s="457"/>
      <c r="C35" s="457"/>
      <c r="D35" s="457"/>
      <c r="E35" s="457"/>
      <c r="F35" s="457"/>
      <c r="G35" s="457"/>
      <c r="H35" s="457"/>
      <c r="I35" s="457"/>
      <c r="J35" s="457"/>
    </row>
    <row r="36" ht="12.75">
      <c r="A36" s="24" t="s">
        <v>394</v>
      </c>
    </row>
  </sheetData>
  <mergeCells count="18">
    <mergeCell ref="A35:J35"/>
    <mergeCell ref="A23:A24"/>
    <mergeCell ref="A25:A26"/>
    <mergeCell ref="A27:A28"/>
    <mergeCell ref="A29:A30"/>
    <mergeCell ref="A15:A16"/>
    <mergeCell ref="A17:A18"/>
    <mergeCell ref="A19:A20"/>
    <mergeCell ref="A21:A22"/>
    <mergeCell ref="A5:A6"/>
    <mergeCell ref="A7:A8"/>
    <mergeCell ref="A9:A10"/>
    <mergeCell ref="A13:A14"/>
    <mergeCell ref="A11:A12"/>
    <mergeCell ref="B3:B4"/>
    <mergeCell ref="C3:C4"/>
    <mergeCell ref="D3:J3"/>
    <mergeCell ref="A3:A4"/>
  </mergeCells>
  <printOptions/>
  <pageMargins left="0.75" right="0.75" top="1" bottom="1" header="0.512" footer="0.512"/>
  <pageSetup horizontalDpi="600" verticalDpi="600" orientation="portrait" paperSize="9" scale="9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10.69921875" style="24" customWidth="1"/>
    <col min="2" max="10" width="8.69921875" style="24" customWidth="1"/>
    <col min="11" max="16384" width="9.09765625" style="24" customWidth="1"/>
  </cols>
  <sheetData>
    <row r="1" spans="1:10" ht="15" thickBot="1">
      <c r="A1" s="177" t="s">
        <v>260</v>
      </c>
      <c r="B1" s="141"/>
      <c r="C1" s="141"/>
      <c r="D1" s="141"/>
      <c r="E1" s="141"/>
      <c r="F1" s="141"/>
      <c r="G1" s="141"/>
      <c r="H1" s="141"/>
      <c r="I1" s="141"/>
      <c r="J1" s="181" t="s">
        <v>300</v>
      </c>
    </row>
    <row r="2" spans="1:10" s="25" customFormat="1" ht="15" customHeight="1">
      <c r="A2" s="421"/>
      <c r="B2" s="423" t="s">
        <v>284</v>
      </c>
      <c r="C2" s="423"/>
      <c r="D2" s="423"/>
      <c r="E2" s="423" t="s">
        <v>285</v>
      </c>
      <c r="F2" s="423"/>
      <c r="G2" s="423"/>
      <c r="H2" s="423" t="s">
        <v>253</v>
      </c>
      <c r="I2" s="425"/>
      <c r="J2" s="425"/>
    </row>
    <row r="3" spans="1:10" s="25" customFormat="1" ht="15" customHeight="1">
      <c r="A3" s="422"/>
      <c r="B3" s="142" t="s">
        <v>254</v>
      </c>
      <c r="C3" s="142" t="s">
        <v>261</v>
      </c>
      <c r="D3" s="142" t="s">
        <v>255</v>
      </c>
      <c r="E3" s="142" t="s">
        <v>254</v>
      </c>
      <c r="F3" s="142" t="s">
        <v>261</v>
      </c>
      <c r="G3" s="142" t="s">
        <v>256</v>
      </c>
      <c r="H3" s="142" t="s">
        <v>254</v>
      </c>
      <c r="I3" s="145" t="s">
        <v>261</v>
      </c>
      <c r="J3" s="145" t="s">
        <v>256</v>
      </c>
    </row>
    <row r="4" spans="1:10" ht="15" customHeight="1">
      <c r="A4" s="124" t="s">
        <v>63</v>
      </c>
      <c r="B4" s="363">
        <v>51</v>
      </c>
      <c r="C4" s="363">
        <v>1181</v>
      </c>
      <c r="D4" s="363">
        <v>23279</v>
      </c>
      <c r="E4" s="363">
        <v>22</v>
      </c>
      <c r="F4" s="363">
        <v>685</v>
      </c>
      <c r="G4" s="363">
        <v>11559</v>
      </c>
      <c r="H4" s="363">
        <v>11</v>
      </c>
      <c r="I4" s="364">
        <v>704</v>
      </c>
      <c r="J4" s="364">
        <v>11472</v>
      </c>
    </row>
    <row r="5" spans="1:10" ht="15" customHeight="1">
      <c r="A5" s="125" t="s">
        <v>69</v>
      </c>
      <c r="B5" s="365">
        <v>7</v>
      </c>
      <c r="C5" s="365">
        <v>224</v>
      </c>
      <c r="D5" s="365">
        <v>4495</v>
      </c>
      <c r="E5" s="365">
        <v>5</v>
      </c>
      <c r="F5" s="365">
        <v>149</v>
      </c>
      <c r="G5" s="365">
        <v>2223</v>
      </c>
      <c r="H5" s="365">
        <v>2</v>
      </c>
      <c r="I5" s="366">
        <v>121</v>
      </c>
      <c r="J5" s="366">
        <v>1706</v>
      </c>
    </row>
    <row r="6" spans="1:10" ht="15" customHeight="1">
      <c r="A6" s="125" t="s">
        <v>70</v>
      </c>
      <c r="B6" s="365">
        <v>15</v>
      </c>
      <c r="C6" s="365">
        <v>446</v>
      </c>
      <c r="D6" s="365">
        <v>9093</v>
      </c>
      <c r="E6" s="365">
        <v>6</v>
      </c>
      <c r="F6" s="365">
        <v>237</v>
      </c>
      <c r="G6" s="365">
        <v>4196</v>
      </c>
      <c r="H6" s="365">
        <v>5</v>
      </c>
      <c r="I6" s="366">
        <v>249</v>
      </c>
      <c r="J6" s="366">
        <v>3909</v>
      </c>
    </row>
    <row r="7" spans="1:10" ht="15" customHeight="1">
      <c r="A7" s="125" t="s">
        <v>126</v>
      </c>
      <c r="B7" s="365">
        <v>76</v>
      </c>
      <c r="C7" s="365">
        <v>1527</v>
      </c>
      <c r="D7" s="365">
        <v>25643</v>
      </c>
      <c r="E7" s="365">
        <v>28</v>
      </c>
      <c r="F7" s="365">
        <v>785</v>
      </c>
      <c r="G7" s="365">
        <v>12586</v>
      </c>
      <c r="H7" s="365">
        <v>16</v>
      </c>
      <c r="I7" s="366">
        <v>680</v>
      </c>
      <c r="J7" s="366">
        <v>10247</v>
      </c>
    </row>
    <row r="8" spans="1:10" ht="15" customHeight="1">
      <c r="A8" s="125" t="s">
        <v>61</v>
      </c>
      <c r="B8" s="365">
        <v>21</v>
      </c>
      <c r="C8" s="365">
        <v>574</v>
      </c>
      <c r="D8" s="365">
        <v>12000</v>
      </c>
      <c r="E8" s="365">
        <v>8</v>
      </c>
      <c r="F8" s="365">
        <v>288</v>
      </c>
      <c r="G8" s="365">
        <v>5352</v>
      </c>
      <c r="H8" s="365">
        <v>5</v>
      </c>
      <c r="I8" s="366">
        <v>396</v>
      </c>
      <c r="J8" s="366">
        <v>4997</v>
      </c>
    </row>
    <row r="9" spans="1:10" ht="15" customHeight="1">
      <c r="A9" s="125" t="s">
        <v>72</v>
      </c>
      <c r="B9" s="365">
        <v>14</v>
      </c>
      <c r="C9" s="365">
        <v>337</v>
      </c>
      <c r="D9" s="365">
        <v>6662</v>
      </c>
      <c r="E9" s="365">
        <v>6</v>
      </c>
      <c r="F9" s="365">
        <v>195</v>
      </c>
      <c r="G9" s="365">
        <v>3330</v>
      </c>
      <c r="H9" s="365">
        <v>3</v>
      </c>
      <c r="I9" s="366">
        <v>163</v>
      </c>
      <c r="J9" s="366">
        <v>2589</v>
      </c>
    </row>
    <row r="10" spans="1:10" ht="15" customHeight="1">
      <c r="A10" s="125" t="s">
        <v>68</v>
      </c>
      <c r="B10" s="365">
        <v>7</v>
      </c>
      <c r="C10" s="365">
        <v>213</v>
      </c>
      <c r="D10" s="365">
        <v>4209</v>
      </c>
      <c r="E10" s="365">
        <v>3</v>
      </c>
      <c r="F10" s="365">
        <v>124</v>
      </c>
      <c r="G10" s="365">
        <v>2025</v>
      </c>
      <c r="H10" s="365">
        <v>2</v>
      </c>
      <c r="I10" s="366">
        <v>117</v>
      </c>
      <c r="J10" s="366">
        <v>1803</v>
      </c>
    </row>
    <row r="11" spans="1:10" ht="15" customHeight="1">
      <c r="A11" s="125" t="s">
        <v>67</v>
      </c>
      <c r="B11" s="365">
        <v>5</v>
      </c>
      <c r="C11" s="365">
        <v>145</v>
      </c>
      <c r="D11" s="365">
        <v>2989</v>
      </c>
      <c r="E11" s="365">
        <v>2</v>
      </c>
      <c r="F11" s="365">
        <v>74</v>
      </c>
      <c r="G11" s="365">
        <v>1382</v>
      </c>
      <c r="H11" s="365">
        <v>1</v>
      </c>
      <c r="I11" s="366">
        <v>41</v>
      </c>
      <c r="J11" s="366">
        <v>540</v>
      </c>
    </row>
    <row r="12" spans="1:10" ht="15" customHeight="1">
      <c r="A12" s="125" t="s">
        <v>62</v>
      </c>
      <c r="B12" s="365">
        <v>5</v>
      </c>
      <c r="C12" s="365">
        <v>91</v>
      </c>
      <c r="D12" s="365">
        <v>1481</v>
      </c>
      <c r="E12" s="365">
        <v>2</v>
      </c>
      <c r="F12" s="365">
        <v>57</v>
      </c>
      <c r="G12" s="365">
        <v>767</v>
      </c>
      <c r="H12" s="365">
        <v>1</v>
      </c>
      <c r="I12" s="366">
        <v>58</v>
      </c>
      <c r="J12" s="366">
        <v>751</v>
      </c>
    </row>
    <row r="13" spans="1:10" ht="15" customHeight="1">
      <c r="A13" s="125" t="s">
        <v>65</v>
      </c>
      <c r="B13" s="365">
        <v>5</v>
      </c>
      <c r="C13" s="365">
        <v>84</v>
      </c>
      <c r="D13" s="365">
        <v>1382</v>
      </c>
      <c r="E13" s="365">
        <v>1</v>
      </c>
      <c r="F13" s="365">
        <v>38</v>
      </c>
      <c r="G13" s="365">
        <v>645</v>
      </c>
      <c r="H13" s="365">
        <v>1</v>
      </c>
      <c r="I13" s="366">
        <v>49</v>
      </c>
      <c r="J13" s="366">
        <v>709</v>
      </c>
    </row>
    <row r="14" spans="1:10" ht="15" customHeight="1">
      <c r="A14" s="125" t="s">
        <v>73</v>
      </c>
      <c r="B14" s="365">
        <v>2</v>
      </c>
      <c r="C14" s="365">
        <v>42</v>
      </c>
      <c r="D14" s="365">
        <v>696</v>
      </c>
      <c r="E14" s="365">
        <v>1</v>
      </c>
      <c r="F14" s="365">
        <v>23</v>
      </c>
      <c r="G14" s="365">
        <v>346</v>
      </c>
      <c r="H14" s="356" t="s">
        <v>349</v>
      </c>
      <c r="I14" s="356" t="s">
        <v>349</v>
      </c>
      <c r="J14" s="367" t="s">
        <v>349</v>
      </c>
    </row>
    <row r="15" spans="1:10" ht="15" customHeight="1">
      <c r="A15" s="125" t="s">
        <v>66</v>
      </c>
      <c r="B15" s="365">
        <v>6</v>
      </c>
      <c r="C15" s="365">
        <v>136</v>
      </c>
      <c r="D15" s="365">
        <v>2347</v>
      </c>
      <c r="E15" s="365">
        <v>3</v>
      </c>
      <c r="F15" s="365">
        <v>78</v>
      </c>
      <c r="G15" s="365">
        <v>1149</v>
      </c>
      <c r="H15" s="365">
        <v>1</v>
      </c>
      <c r="I15" s="366">
        <v>52</v>
      </c>
      <c r="J15" s="366">
        <v>719</v>
      </c>
    </row>
    <row r="16" spans="1:10" ht="15" customHeight="1" thickBot="1">
      <c r="A16" s="126" t="s">
        <v>125</v>
      </c>
      <c r="B16" s="359">
        <v>8</v>
      </c>
      <c r="C16" s="359">
        <v>235</v>
      </c>
      <c r="D16" s="359">
        <v>4777</v>
      </c>
      <c r="E16" s="359">
        <v>4</v>
      </c>
      <c r="F16" s="359">
        <v>124</v>
      </c>
      <c r="G16" s="359">
        <v>1874</v>
      </c>
      <c r="H16" s="359">
        <v>1</v>
      </c>
      <c r="I16" s="361">
        <v>72</v>
      </c>
      <c r="J16" s="361">
        <v>722</v>
      </c>
    </row>
    <row r="17" spans="1:10" ht="12.75">
      <c r="A17" s="362" t="s">
        <v>344</v>
      </c>
      <c r="D17" s="111"/>
      <c r="E17" s="111"/>
      <c r="F17" s="111"/>
      <c r="G17" s="111"/>
      <c r="H17" s="112"/>
      <c r="I17" s="112"/>
      <c r="J17" s="112"/>
    </row>
    <row r="23" spans="5:6" ht="12.75">
      <c r="E23" s="36"/>
      <c r="F23" s="36"/>
    </row>
  </sheetData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SheetLayoutView="75" workbookViewId="0" topLeftCell="A1">
      <selection activeCell="A1" sqref="A1"/>
    </sheetView>
  </sheetViews>
  <sheetFormatPr defaultColWidth="8.796875" defaultRowHeight="19.5" customHeight="1"/>
  <cols>
    <col min="1" max="1" width="23.59765625" style="20" customWidth="1"/>
    <col min="2" max="14" width="14.296875" style="20" customWidth="1"/>
    <col min="15" max="16384" width="9.09765625" style="20" customWidth="1"/>
  </cols>
  <sheetData>
    <row r="1" s="37" customFormat="1" ht="21.75" customHeight="1">
      <c r="A1" s="187" t="s">
        <v>301</v>
      </c>
    </row>
    <row r="2" spans="1:14" s="182" customFormat="1" ht="21.75" customHeight="1" thickBot="1">
      <c r="A2" s="188" t="s">
        <v>257</v>
      </c>
      <c r="N2" s="174" t="s">
        <v>64</v>
      </c>
    </row>
    <row r="3" spans="1:14" s="37" customFormat="1" ht="21.75" customHeight="1">
      <c r="A3" s="183"/>
      <c r="B3" s="149" t="s">
        <v>63</v>
      </c>
      <c r="C3" s="149" t="s">
        <v>69</v>
      </c>
      <c r="D3" s="149" t="s">
        <v>70</v>
      </c>
      <c r="E3" s="149" t="s">
        <v>126</v>
      </c>
      <c r="F3" s="149" t="s">
        <v>61</v>
      </c>
      <c r="G3" s="149" t="s">
        <v>72</v>
      </c>
      <c r="H3" s="151" t="s">
        <v>68</v>
      </c>
      <c r="I3" s="149" t="s">
        <v>67</v>
      </c>
      <c r="J3" s="149" t="s">
        <v>62</v>
      </c>
      <c r="K3" s="149" t="s">
        <v>65</v>
      </c>
      <c r="L3" s="149" t="s">
        <v>73</v>
      </c>
      <c r="M3" s="149" t="s">
        <v>66</v>
      </c>
      <c r="N3" s="150" t="s">
        <v>125</v>
      </c>
    </row>
    <row r="4" spans="1:14" ht="21.75" customHeight="1">
      <c r="A4" s="204" t="s">
        <v>54</v>
      </c>
      <c r="B4" s="368">
        <v>67924059</v>
      </c>
      <c r="C4" s="369">
        <v>22429097</v>
      </c>
      <c r="D4" s="369">
        <v>35966468</v>
      </c>
      <c r="E4" s="369">
        <v>129358726</v>
      </c>
      <c r="F4" s="369">
        <v>39216666</v>
      </c>
      <c r="G4" s="369">
        <v>21943083</v>
      </c>
      <c r="H4" s="371">
        <v>11929745</v>
      </c>
      <c r="I4" s="369">
        <v>8710110</v>
      </c>
      <c r="J4" s="369">
        <v>3249671</v>
      </c>
      <c r="K4" s="369">
        <v>3612026</v>
      </c>
      <c r="L4" s="369">
        <v>1672670</v>
      </c>
      <c r="M4" s="369">
        <v>9349714</v>
      </c>
      <c r="N4" s="370">
        <v>18070121</v>
      </c>
    </row>
    <row r="5" spans="1:14" ht="21.75" customHeight="1">
      <c r="A5" s="116" t="s">
        <v>27</v>
      </c>
      <c r="B5" s="368">
        <v>1168894</v>
      </c>
      <c r="C5" s="368">
        <v>295798</v>
      </c>
      <c r="D5" s="368">
        <v>514194</v>
      </c>
      <c r="E5" s="368">
        <v>1477477</v>
      </c>
      <c r="F5" s="368">
        <v>660464</v>
      </c>
      <c r="G5" s="368">
        <v>482157</v>
      </c>
      <c r="H5" s="373">
        <v>178009</v>
      </c>
      <c r="I5" s="368">
        <v>136312</v>
      </c>
      <c r="J5" s="368">
        <v>109536</v>
      </c>
      <c r="K5" s="368">
        <v>178397</v>
      </c>
      <c r="L5" s="368">
        <v>79864</v>
      </c>
      <c r="M5" s="368">
        <v>159583</v>
      </c>
      <c r="N5" s="372">
        <v>184621</v>
      </c>
    </row>
    <row r="6" spans="1:14" ht="21.75" customHeight="1">
      <c r="A6" s="116" t="s">
        <v>28</v>
      </c>
      <c r="B6" s="368">
        <v>334793</v>
      </c>
      <c r="C6" s="368">
        <v>62113</v>
      </c>
      <c r="D6" s="368">
        <v>144165</v>
      </c>
      <c r="E6" s="368">
        <v>415688</v>
      </c>
      <c r="F6" s="368">
        <v>160099</v>
      </c>
      <c r="G6" s="368">
        <v>93528</v>
      </c>
      <c r="H6" s="373">
        <v>62310</v>
      </c>
      <c r="I6" s="368">
        <v>33365</v>
      </c>
      <c r="J6" s="368">
        <v>19448</v>
      </c>
      <c r="K6" s="368">
        <v>16851</v>
      </c>
      <c r="L6" s="368">
        <v>8978</v>
      </c>
      <c r="M6" s="368">
        <v>29059</v>
      </c>
      <c r="N6" s="372">
        <v>55141</v>
      </c>
    </row>
    <row r="7" spans="1:14" ht="21.75" customHeight="1">
      <c r="A7" s="116" t="s">
        <v>142</v>
      </c>
      <c r="B7" s="368">
        <v>284420</v>
      </c>
      <c r="C7" s="368">
        <v>52764</v>
      </c>
      <c r="D7" s="368">
        <v>122333</v>
      </c>
      <c r="E7" s="368">
        <v>353389</v>
      </c>
      <c r="F7" s="368">
        <v>110973</v>
      </c>
      <c r="G7" s="368">
        <v>79437</v>
      </c>
      <c r="H7" s="373">
        <v>52900</v>
      </c>
      <c r="I7" s="368">
        <v>28300</v>
      </c>
      <c r="J7" s="368">
        <v>16541</v>
      </c>
      <c r="K7" s="368">
        <v>14323</v>
      </c>
      <c r="L7" s="368">
        <v>7653</v>
      </c>
      <c r="M7" s="368">
        <v>24670</v>
      </c>
      <c r="N7" s="372">
        <v>46681</v>
      </c>
    </row>
    <row r="8" spans="1:14" ht="21.75" customHeight="1">
      <c r="A8" s="116" t="s">
        <v>269</v>
      </c>
      <c r="B8" s="368">
        <v>230954</v>
      </c>
      <c r="C8" s="368">
        <v>42860</v>
      </c>
      <c r="D8" s="368">
        <v>99815</v>
      </c>
      <c r="E8" s="368">
        <v>286134</v>
      </c>
      <c r="F8" s="368">
        <v>1842072</v>
      </c>
      <c r="G8" s="368">
        <v>64571</v>
      </c>
      <c r="H8" s="373">
        <v>43072</v>
      </c>
      <c r="I8" s="368">
        <v>23134</v>
      </c>
      <c r="J8" s="368">
        <v>13369</v>
      </c>
      <c r="K8" s="368">
        <v>11604</v>
      </c>
      <c r="L8" s="368">
        <v>6125</v>
      </c>
      <c r="M8" s="368">
        <v>20088</v>
      </c>
      <c r="N8" s="372">
        <v>38459</v>
      </c>
    </row>
    <row r="9" spans="1:14" ht="21.75" customHeight="1">
      <c r="A9" s="116" t="s">
        <v>270</v>
      </c>
      <c r="B9" s="368">
        <v>3653610</v>
      </c>
      <c r="C9" s="368">
        <v>769129</v>
      </c>
      <c r="D9" s="368">
        <v>1734288</v>
      </c>
      <c r="E9" s="368">
        <v>4564062</v>
      </c>
      <c r="F9" s="368">
        <v>135804</v>
      </c>
      <c r="G9" s="368">
        <v>1139574</v>
      </c>
      <c r="H9" s="373">
        <v>612083</v>
      </c>
      <c r="I9" s="368">
        <v>414955</v>
      </c>
      <c r="J9" s="368">
        <v>212635</v>
      </c>
      <c r="K9" s="368">
        <v>214772</v>
      </c>
      <c r="L9" s="368">
        <v>112470</v>
      </c>
      <c r="M9" s="368">
        <v>384972</v>
      </c>
      <c r="N9" s="372">
        <v>597387</v>
      </c>
    </row>
    <row r="10" spans="1:14" ht="21.75" customHeight="1">
      <c r="A10" s="116" t="s">
        <v>441</v>
      </c>
      <c r="B10" s="368">
        <v>110435</v>
      </c>
      <c r="C10" s="374" t="s">
        <v>350</v>
      </c>
      <c r="D10" s="374" t="s">
        <v>350</v>
      </c>
      <c r="E10" s="374">
        <v>466035</v>
      </c>
      <c r="F10" s="375" t="s">
        <v>357</v>
      </c>
      <c r="G10" s="368">
        <v>1967</v>
      </c>
      <c r="H10" s="376" t="s">
        <v>366</v>
      </c>
      <c r="I10" s="375" t="s">
        <v>366</v>
      </c>
      <c r="J10" s="368">
        <v>9980</v>
      </c>
      <c r="K10" s="368">
        <v>24505</v>
      </c>
      <c r="L10" s="368">
        <v>6124</v>
      </c>
      <c r="M10" s="368">
        <v>25023</v>
      </c>
      <c r="N10" s="372">
        <v>18371</v>
      </c>
    </row>
    <row r="11" spans="1:14" ht="21.75" customHeight="1">
      <c r="A11" s="116" t="s">
        <v>29</v>
      </c>
      <c r="B11" s="368">
        <v>1153959</v>
      </c>
      <c r="C11" s="368">
        <v>240978</v>
      </c>
      <c r="D11" s="368">
        <v>507963</v>
      </c>
      <c r="E11" s="368">
        <v>1457230</v>
      </c>
      <c r="F11" s="368">
        <v>651894</v>
      </c>
      <c r="G11" s="368">
        <v>477345</v>
      </c>
      <c r="H11" s="373">
        <v>175664</v>
      </c>
      <c r="I11" s="368">
        <v>127045</v>
      </c>
      <c r="J11" s="368">
        <v>108623</v>
      </c>
      <c r="K11" s="368">
        <v>176589</v>
      </c>
      <c r="L11" s="368">
        <v>78957</v>
      </c>
      <c r="M11" s="368">
        <v>157808</v>
      </c>
      <c r="N11" s="372">
        <v>182038</v>
      </c>
    </row>
    <row r="12" spans="1:14" ht="21.75" customHeight="1">
      <c r="A12" s="116" t="s">
        <v>30</v>
      </c>
      <c r="B12" s="368">
        <v>449745</v>
      </c>
      <c r="C12" s="368">
        <v>168875</v>
      </c>
      <c r="D12" s="368">
        <v>310735</v>
      </c>
      <c r="E12" s="368">
        <v>1236109</v>
      </c>
      <c r="F12" s="368">
        <v>270567</v>
      </c>
      <c r="G12" s="368">
        <v>168842</v>
      </c>
      <c r="H12" s="373">
        <v>68075</v>
      </c>
      <c r="I12" s="368">
        <v>50483</v>
      </c>
      <c r="J12" s="368">
        <v>21787</v>
      </c>
      <c r="K12" s="368">
        <v>17579</v>
      </c>
      <c r="L12" s="368">
        <v>9883</v>
      </c>
      <c r="M12" s="368">
        <v>81747</v>
      </c>
      <c r="N12" s="372">
        <v>183949</v>
      </c>
    </row>
    <row r="13" spans="1:14" ht="21.75" customHeight="1">
      <c r="A13" s="116" t="s">
        <v>52</v>
      </c>
      <c r="B13" s="368">
        <v>976034</v>
      </c>
      <c r="C13" s="368">
        <v>58154</v>
      </c>
      <c r="D13" s="368">
        <v>42643</v>
      </c>
      <c r="E13" s="368">
        <v>5158834</v>
      </c>
      <c r="F13" s="368">
        <v>46724</v>
      </c>
      <c r="G13" s="368">
        <v>81606</v>
      </c>
      <c r="H13" s="373">
        <v>107990</v>
      </c>
      <c r="I13" s="368">
        <v>119609</v>
      </c>
      <c r="J13" s="368">
        <v>1031004</v>
      </c>
      <c r="K13" s="368">
        <v>384124</v>
      </c>
      <c r="L13" s="368">
        <v>710473</v>
      </c>
      <c r="M13" s="368">
        <v>34068</v>
      </c>
      <c r="N13" s="372">
        <v>30553</v>
      </c>
    </row>
    <row r="14" spans="1:14" ht="21.75" customHeight="1">
      <c r="A14" s="116" t="s">
        <v>31</v>
      </c>
      <c r="B14" s="368">
        <v>81583</v>
      </c>
      <c r="C14" s="368">
        <v>14074</v>
      </c>
      <c r="D14" s="368">
        <v>33741</v>
      </c>
      <c r="E14" s="368">
        <v>86356</v>
      </c>
      <c r="F14" s="368">
        <v>45030</v>
      </c>
      <c r="G14" s="368">
        <v>23394</v>
      </c>
      <c r="H14" s="373">
        <v>15326</v>
      </c>
      <c r="I14" s="368">
        <v>8090</v>
      </c>
      <c r="J14" s="368">
        <v>3608</v>
      </c>
      <c r="K14" s="368">
        <v>5063</v>
      </c>
      <c r="L14" s="368">
        <v>2071</v>
      </c>
      <c r="M14" s="368">
        <v>6559</v>
      </c>
      <c r="N14" s="372">
        <v>10180</v>
      </c>
    </row>
    <row r="15" spans="1:14" ht="21.75" customHeight="1">
      <c r="A15" s="116" t="s">
        <v>32</v>
      </c>
      <c r="B15" s="368">
        <v>1671551</v>
      </c>
      <c r="C15" s="368">
        <v>110124</v>
      </c>
      <c r="D15" s="368">
        <v>364299</v>
      </c>
      <c r="E15" s="368">
        <v>1241388</v>
      </c>
      <c r="F15" s="368">
        <v>772308</v>
      </c>
      <c r="G15" s="368">
        <v>241131</v>
      </c>
      <c r="H15" s="373">
        <v>305116</v>
      </c>
      <c r="I15" s="368">
        <v>170951</v>
      </c>
      <c r="J15" s="368">
        <v>117656</v>
      </c>
      <c r="K15" s="368">
        <v>159719</v>
      </c>
      <c r="L15" s="368">
        <v>130815</v>
      </c>
      <c r="M15" s="368">
        <v>219107</v>
      </c>
      <c r="N15" s="372">
        <v>297080</v>
      </c>
    </row>
    <row r="16" spans="1:14" ht="21.75" customHeight="1">
      <c r="A16" s="116" t="s">
        <v>33</v>
      </c>
      <c r="B16" s="368">
        <v>2038066</v>
      </c>
      <c r="C16" s="368">
        <v>627815</v>
      </c>
      <c r="D16" s="368">
        <v>1213506</v>
      </c>
      <c r="E16" s="368">
        <v>3447688</v>
      </c>
      <c r="F16" s="368">
        <v>1128287</v>
      </c>
      <c r="G16" s="368">
        <v>719131</v>
      </c>
      <c r="H16" s="373">
        <v>256193</v>
      </c>
      <c r="I16" s="368">
        <v>279133</v>
      </c>
      <c r="J16" s="368">
        <v>88675</v>
      </c>
      <c r="K16" s="368">
        <v>67881</v>
      </c>
      <c r="L16" s="368">
        <v>57431</v>
      </c>
      <c r="M16" s="368">
        <v>188092</v>
      </c>
      <c r="N16" s="372">
        <v>205234</v>
      </c>
    </row>
    <row r="17" spans="1:14" ht="21.75" customHeight="1">
      <c r="A17" s="116" t="s">
        <v>34</v>
      </c>
      <c r="B17" s="368">
        <v>9196905</v>
      </c>
      <c r="C17" s="368">
        <v>2166311</v>
      </c>
      <c r="D17" s="368">
        <v>2985660</v>
      </c>
      <c r="E17" s="368">
        <v>10064093</v>
      </c>
      <c r="F17" s="368">
        <v>4459961</v>
      </c>
      <c r="G17" s="368">
        <v>2235063</v>
      </c>
      <c r="H17" s="373">
        <v>1481498</v>
      </c>
      <c r="I17" s="368">
        <v>854127</v>
      </c>
      <c r="J17" s="368">
        <v>251547</v>
      </c>
      <c r="K17" s="368">
        <v>249122</v>
      </c>
      <c r="L17" s="368">
        <v>211744</v>
      </c>
      <c r="M17" s="368">
        <v>560166</v>
      </c>
      <c r="N17" s="372">
        <v>1271652</v>
      </c>
    </row>
    <row r="18" spans="1:14" ht="21.75" customHeight="1">
      <c r="A18" s="116" t="s">
        <v>53</v>
      </c>
      <c r="B18" s="368">
        <v>4671184</v>
      </c>
      <c r="C18" s="368">
        <v>1147568</v>
      </c>
      <c r="D18" s="368">
        <v>2051602</v>
      </c>
      <c r="E18" s="368">
        <v>7365109</v>
      </c>
      <c r="F18" s="368">
        <v>3111388</v>
      </c>
      <c r="G18" s="368">
        <v>1485615</v>
      </c>
      <c r="H18" s="373">
        <v>1056173</v>
      </c>
      <c r="I18" s="368">
        <v>571101</v>
      </c>
      <c r="J18" s="368">
        <v>361791</v>
      </c>
      <c r="K18" s="368">
        <v>392705</v>
      </c>
      <c r="L18" s="368">
        <v>207660</v>
      </c>
      <c r="M18" s="368">
        <v>543905</v>
      </c>
      <c r="N18" s="372">
        <v>733514</v>
      </c>
    </row>
    <row r="19" spans="1:14" ht="21.75" customHeight="1">
      <c r="A19" s="116" t="s">
        <v>35</v>
      </c>
      <c r="B19" s="368">
        <v>776708</v>
      </c>
      <c r="C19" s="368">
        <v>304706</v>
      </c>
      <c r="D19" s="368">
        <v>227717</v>
      </c>
      <c r="E19" s="368">
        <v>1149021</v>
      </c>
      <c r="F19" s="368">
        <v>894880</v>
      </c>
      <c r="G19" s="368">
        <v>510768</v>
      </c>
      <c r="H19" s="373">
        <v>65475</v>
      </c>
      <c r="I19" s="368">
        <v>102083</v>
      </c>
      <c r="J19" s="368">
        <v>28152</v>
      </c>
      <c r="K19" s="368">
        <v>111451</v>
      </c>
      <c r="L19" s="368">
        <v>226166</v>
      </c>
      <c r="M19" s="368">
        <v>37092</v>
      </c>
      <c r="N19" s="372">
        <v>92561</v>
      </c>
    </row>
    <row r="20" spans="1:14" ht="21.75" customHeight="1">
      <c r="A20" s="116" t="s">
        <v>162</v>
      </c>
      <c r="B20" s="368">
        <v>30342</v>
      </c>
      <c r="C20" s="368">
        <v>258786</v>
      </c>
      <c r="D20" s="368">
        <v>24863</v>
      </c>
      <c r="E20" s="368">
        <v>313953</v>
      </c>
      <c r="F20" s="368">
        <v>5886</v>
      </c>
      <c r="G20" s="368">
        <v>44190</v>
      </c>
      <c r="H20" s="373">
        <v>20508</v>
      </c>
      <c r="I20" s="368">
        <v>47424</v>
      </c>
      <c r="J20" s="368">
        <v>1510</v>
      </c>
      <c r="K20" s="368">
        <v>1778</v>
      </c>
      <c r="L20" s="368">
        <v>1180</v>
      </c>
      <c r="M20" s="368">
        <v>1342</v>
      </c>
      <c r="N20" s="372">
        <v>60100</v>
      </c>
    </row>
    <row r="21" spans="1:14" ht="21.75" customHeight="1">
      <c r="A21" s="116" t="s">
        <v>36</v>
      </c>
      <c r="B21" s="368">
        <v>8925518</v>
      </c>
      <c r="C21" s="368">
        <v>2980</v>
      </c>
      <c r="D21" s="368">
        <v>4095401</v>
      </c>
      <c r="E21" s="368">
        <v>55821</v>
      </c>
      <c r="F21" s="368">
        <v>186762</v>
      </c>
      <c r="G21" s="368">
        <v>2441601</v>
      </c>
      <c r="H21" s="376">
        <v>589409</v>
      </c>
      <c r="I21" s="368">
        <v>136638</v>
      </c>
      <c r="J21" s="368">
        <v>515551</v>
      </c>
      <c r="K21" s="368">
        <v>20574</v>
      </c>
      <c r="L21" s="368">
        <v>357165</v>
      </c>
      <c r="M21" s="368">
        <v>106124</v>
      </c>
      <c r="N21" s="372">
        <v>3042083</v>
      </c>
    </row>
    <row r="22" spans="1:14" ht="21.75" customHeight="1">
      <c r="A22" s="116" t="s">
        <v>37</v>
      </c>
      <c r="B22" s="368">
        <v>1830226</v>
      </c>
      <c r="C22" s="368">
        <v>1737198</v>
      </c>
      <c r="D22" s="368">
        <v>5814742</v>
      </c>
      <c r="E22" s="368">
        <v>7725715</v>
      </c>
      <c r="F22" s="368">
        <v>4201569</v>
      </c>
      <c r="G22" s="368">
        <v>1577225</v>
      </c>
      <c r="H22" s="373">
        <v>909528</v>
      </c>
      <c r="I22" s="368">
        <v>811477</v>
      </c>
      <c r="J22" s="368">
        <v>223656</v>
      </c>
      <c r="K22" s="368">
        <v>376789</v>
      </c>
      <c r="L22" s="368">
        <v>214154</v>
      </c>
      <c r="M22" s="368">
        <v>762035</v>
      </c>
      <c r="N22" s="372">
        <v>1863351</v>
      </c>
    </row>
    <row r="23" spans="1:14" ht="21.75" customHeight="1">
      <c r="A23" s="116" t="s">
        <v>38</v>
      </c>
      <c r="B23" s="368">
        <v>5842388</v>
      </c>
      <c r="C23" s="368">
        <v>1134480</v>
      </c>
      <c r="D23" s="368">
        <v>1960092</v>
      </c>
      <c r="E23" s="368">
        <v>6388180</v>
      </c>
      <c r="F23" s="368">
        <v>2190067</v>
      </c>
      <c r="G23" s="368">
        <v>1578084</v>
      </c>
      <c r="H23" s="373">
        <v>681645</v>
      </c>
      <c r="I23" s="368">
        <v>398689</v>
      </c>
      <c r="J23" s="368">
        <v>280465</v>
      </c>
      <c r="K23" s="368">
        <v>240420</v>
      </c>
      <c r="L23" s="368">
        <v>255291</v>
      </c>
      <c r="M23" s="368">
        <v>380149</v>
      </c>
      <c r="N23" s="372">
        <v>607659</v>
      </c>
    </row>
    <row r="24" spans="1:14" ht="21.75" customHeight="1" thickBot="1">
      <c r="A24" s="205" t="s">
        <v>55</v>
      </c>
      <c r="B24" s="368">
        <v>6026500</v>
      </c>
      <c r="C24" s="377">
        <v>800600</v>
      </c>
      <c r="D24" s="377">
        <v>3500000</v>
      </c>
      <c r="E24" s="377">
        <v>3226400</v>
      </c>
      <c r="F24" s="377">
        <v>1149300</v>
      </c>
      <c r="G24" s="377">
        <v>1596800</v>
      </c>
      <c r="H24" s="379">
        <v>494400</v>
      </c>
      <c r="I24" s="377">
        <v>376000</v>
      </c>
      <c r="J24" s="377">
        <v>303200</v>
      </c>
      <c r="K24" s="377">
        <v>369500</v>
      </c>
      <c r="L24" s="377">
        <v>261100</v>
      </c>
      <c r="M24" s="377">
        <v>136000</v>
      </c>
      <c r="N24" s="378">
        <v>712500</v>
      </c>
    </row>
    <row r="25" spans="1:14" ht="21.75" customHeight="1" thickBot="1">
      <c r="A25" s="115" t="s">
        <v>56</v>
      </c>
      <c r="B25" s="380">
        <f aca="true" t="shared" si="0" ref="B25:G25">SUM(B4:B24)</f>
        <v>117377874</v>
      </c>
      <c r="C25" s="377">
        <f t="shared" si="0"/>
        <v>32424410</v>
      </c>
      <c r="D25" s="377">
        <f t="shared" si="0"/>
        <v>61714227</v>
      </c>
      <c r="E25" s="377">
        <f t="shared" si="0"/>
        <v>185837408</v>
      </c>
      <c r="F25" s="377">
        <f t="shared" si="0"/>
        <v>61240701</v>
      </c>
      <c r="G25" s="377">
        <f t="shared" si="0"/>
        <v>36985112</v>
      </c>
      <c r="H25" s="379">
        <f aca="true" t="shared" si="1" ref="H25:N25">SUM(H4:H24)</f>
        <v>19105119</v>
      </c>
      <c r="I25" s="377">
        <f t="shared" si="1"/>
        <v>13399026</v>
      </c>
      <c r="J25" s="377">
        <f t="shared" si="1"/>
        <v>6968405</v>
      </c>
      <c r="K25" s="377">
        <f t="shared" si="1"/>
        <v>6645772</v>
      </c>
      <c r="L25" s="377">
        <f t="shared" si="1"/>
        <v>4617974</v>
      </c>
      <c r="M25" s="377">
        <f t="shared" si="1"/>
        <v>13207303</v>
      </c>
      <c r="N25" s="378">
        <f t="shared" si="1"/>
        <v>28303235</v>
      </c>
    </row>
    <row r="26" spans="1:14" ht="21.75" customHeight="1">
      <c r="A26" s="38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</row>
    <row r="27" spans="1:14" s="182" customFormat="1" ht="21.75" customHeight="1" thickBot="1">
      <c r="A27" s="189" t="s">
        <v>258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24" t="s">
        <v>64</v>
      </c>
    </row>
    <row r="28" spans="1:14" ht="21.75" customHeight="1">
      <c r="A28" s="117" t="s">
        <v>39</v>
      </c>
      <c r="B28" s="381">
        <v>735570</v>
      </c>
      <c r="C28" s="381">
        <v>310170</v>
      </c>
      <c r="D28" s="381">
        <v>361234</v>
      </c>
      <c r="E28" s="381">
        <v>776065</v>
      </c>
      <c r="F28" s="381">
        <v>349076</v>
      </c>
      <c r="G28" s="382">
        <v>281836</v>
      </c>
      <c r="H28" s="383">
        <v>239853</v>
      </c>
      <c r="I28" s="381">
        <v>174750</v>
      </c>
      <c r="J28" s="381">
        <v>106064</v>
      </c>
      <c r="K28" s="381">
        <v>93428</v>
      </c>
      <c r="L28" s="381">
        <v>70546</v>
      </c>
      <c r="M28" s="381">
        <v>126588</v>
      </c>
      <c r="N28" s="382">
        <v>185253</v>
      </c>
    </row>
    <row r="29" spans="1:14" ht="21.75" customHeight="1">
      <c r="A29" s="116" t="s">
        <v>40</v>
      </c>
      <c r="B29" s="368">
        <v>14773207</v>
      </c>
      <c r="C29" s="368">
        <v>3905170</v>
      </c>
      <c r="D29" s="368">
        <v>5407196</v>
      </c>
      <c r="E29" s="368">
        <v>22578146</v>
      </c>
      <c r="F29" s="368">
        <v>6924873</v>
      </c>
      <c r="G29" s="372">
        <v>6649029</v>
      </c>
      <c r="H29" s="373">
        <v>2021037</v>
      </c>
      <c r="I29" s="368">
        <v>1835096</v>
      </c>
      <c r="J29" s="368">
        <v>910565</v>
      </c>
      <c r="K29" s="368">
        <v>806608</v>
      </c>
      <c r="L29" s="368">
        <v>606004</v>
      </c>
      <c r="M29" s="368">
        <v>1299949</v>
      </c>
      <c r="N29" s="372">
        <v>6747754</v>
      </c>
    </row>
    <row r="30" spans="1:14" ht="21.75" customHeight="1">
      <c r="A30" s="116" t="s">
        <v>41</v>
      </c>
      <c r="B30" s="368">
        <v>28000729</v>
      </c>
      <c r="C30" s="368">
        <v>6306778</v>
      </c>
      <c r="D30" s="368">
        <v>10147409</v>
      </c>
      <c r="E30" s="368">
        <v>31860036</v>
      </c>
      <c r="F30" s="368">
        <v>13797463</v>
      </c>
      <c r="G30" s="372">
        <v>8650274</v>
      </c>
      <c r="H30" s="373">
        <v>5176044</v>
      </c>
      <c r="I30" s="368">
        <v>3786258</v>
      </c>
      <c r="J30" s="368">
        <v>1823309</v>
      </c>
      <c r="K30" s="368">
        <v>1854531</v>
      </c>
      <c r="L30" s="368">
        <v>1131816</v>
      </c>
      <c r="M30" s="368">
        <v>2783096</v>
      </c>
      <c r="N30" s="372">
        <v>4484391</v>
      </c>
    </row>
    <row r="31" spans="1:14" ht="21.75" customHeight="1">
      <c r="A31" s="116" t="s">
        <v>42</v>
      </c>
      <c r="B31" s="368">
        <v>14351792</v>
      </c>
      <c r="C31" s="368">
        <v>4028403</v>
      </c>
      <c r="D31" s="368">
        <v>5748096</v>
      </c>
      <c r="E31" s="368">
        <v>19945022</v>
      </c>
      <c r="F31" s="368">
        <v>6737300</v>
      </c>
      <c r="G31" s="372">
        <v>3665342</v>
      </c>
      <c r="H31" s="373">
        <v>2163899</v>
      </c>
      <c r="I31" s="368">
        <v>1635532</v>
      </c>
      <c r="J31" s="368">
        <v>734836</v>
      </c>
      <c r="K31" s="368">
        <v>595312</v>
      </c>
      <c r="L31" s="368">
        <v>317806</v>
      </c>
      <c r="M31" s="368">
        <v>884638</v>
      </c>
      <c r="N31" s="372">
        <v>2423658</v>
      </c>
    </row>
    <row r="32" spans="1:14" ht="21.75" customHeight="1">
      <c r="A32" s="116" t="s">
        <v>43</v>
      </c>
      <c r="B32" s="368">
        <v>148961</v>
      </c>
      <c r="C32" s="368">
        <v>146577</v>
      </c>
      <c r="D32" s="368">
        <v>106123</v>
      </c>
      <c r="E32" s="368">
        <v>355969</v>
      </c>
      <c r="F32" s="368">
        <v>165763</v>
      </c>
      <c r="G32" s="372">
        <v>144288</v>
      </c>
      <c r="H32" s="373">
        <v>11908</v>
      </c>
      <c r="I32" s="368">
        <v>42254</v>
      </c>
      <c r="J32" s="368">
        <v>211</v>
      </c>
      <c r="K32" s="368">
        <v>150</v>
      </c>
      <c r="L32" s="374" t="s">
        <v>357</v>
      </c>
      <c r="M32" s="368">
        <v>33403</v>
      </c>
      <c r="N32" s="384">
        <v>9207</v>
      </c>
    </row>
    <row r="33" spans="1:14" ht="21.75" customHeight="1">
      <c r="A33" s="116" t="s">
        <v>44</v>
      </c>
      <c r="B33" s="368">
        <v>1655418</v>
      </c>
      <c r="C33" s="368">
        <v>586632</v>
      </c>
      <c r="D33" s="368">
        <v>680640</v>
      </c>
      <c r="E33" s="368">
        <v>5184336</v>
      </c>
      <c r="F33" s="368">
        <v>1280490</v>
      </c>
      <c r="G33" s="372">
        <v>926843</v>
      </c>
      <c r="H33" s="373">
        <v>129784</v>
      </c>
      <c r="I33" s="368">
        <v>85862</v>
      </c>
      <c r="J33" s="368">
        <v>387718</v>
      </c>
      <c r="K33" s="368">
        <v>523808</v>
      </c>
      <c r="L33" s="368">
        <v>255074</v>
      </c>
      <c r="M33" s="368">
        <v>887458</v>
      </c>
      <c r="N33" s="372">
        <v>396013</v>
      </c>
    </row>
    <row r="34" spans="1:14" ht="21.75" customHeight="1">
      <c r="A34" s="116" t="s">
        <v>45</v>
      </c>
      <c r="B34" s="368">
        <v>2666393</v>
      </c>
      <c r="C34" s="368">
        <v>723424</v>
      </c>
      <c r="D34" s="368">
        <v>897684</v>
      </c>
      <c r="E34" s="368">
        <v>3519300</v>
      </c>
      <c r="F34" s="368">
        <v>531962</v>
      </c>
      <c r="G34" s="372">
        <v>1130557</v>
      </c>
      <c r="H34" s="373">
        <v>268306</v>
      </c>
      <c r="I34" s="368">
        <v>210402</v>
      </c>
      <c r="J34" s="368">
        <v>107352</v>
      </c>
      <c r="K34" s="368">
        <v>137938</v>
      </c>
      <c r="L34" s="368">
        <v>101114</v>
      </c>
      <c r="M34" s="368">
        <v>137192</v>
      </c>
      <c r="N34" s="372">
        <v>187809</v>
      </c>
    </row>
    <row r="35" spans="1:14" ht="21.75" customHeight="1">
      <c r="A35" s="116" t="s">
        <v>46</v>
      </c>
      <c r="B35" s="368">
        <v>19418336</v>
      </c>
      <c r="C35" s="368">
        <v>6114251</v>
      </c>
      <c r="D35" s="368">
        <v>13350350</v>
      </c>
      <c r="E35" s="368">
        <v>43796716</v>
      </c>
      <c r="F35" s="368">
        <v>14164193</v>
      </c>
      <c r="G35" s="372">
        <v>4099849</v>
      </c>
      <c r="H35" s="373">
        <v>3459131</v>
      </c>
      <c r="I35" s="368">
        <v>1559604</v>
      </c>
      <c r="J35" s="368">
        <v>726678</v>
      </c>
      <c r="K35" s="368">
        <v>611414</v>
      </c>
      <c r="L35" s="368">
        <v>472294</v>
      </c>
      <c r="M35" s="368">
        <v>2656680</v>
      </c>
      <c r="N35" s="372">
        <v>3323568</v>
      </c>
    </row>
    <row r="36" spans="1:14" ht="21.75" customHeight="1">
      <c r="A36" s="116" t="s">
        <v>47</v>
      </c>
      <c r="B36" s="368">
        <v>3942504</v>
      </c>
      <c r="C36" s="368">
        <v>939302</v>
      </c>
      <c r="D36" s="368">
        <v>1289443</v>
      </c>
      <c r="E36" s="368">
        <v>8677858</v>
      </c>
      <c r="F36" s="368">
        <v>1645490</v>
      </c>
      <c r="G36" s="372">
        <v>1264079</v>
      </c>
      <c r="H36" s="373">
        <v>629615</v>
      </c>
      <c r="I36" s="368">
        <v>444204</v>
      </c>
      <c r="J36" s="368">
        <v>384506</v>
      </c>
      <c r="K36" s="368">
        <v>399151</v>
      </c>
      <c r="L36" s="368">
        <v>260270</v>
      </c>
      <c r="M36" s="368">
        <v>546244</v>
      </c>
      <c r="N36" s="372">
        <v>975709</v>
      </c>
    </row>
    <row r="37" spans="1:14" ht="21.75" customHeight="1">
      <c r="A37" s="116" t="s">
        <v>48</v>
      </c>
      <c r="B37" s="368">
        <v>19915940</v>
      </c>
      <c r="C37" s="368">
        <v>4218468</v>
      </c>
      <c r="D37" s="368">
        <v>15158521</v>
      </c>
      <c r="E37" s="368">
        <v>23281122</v>
      </c>
      <c r="F37" s="368">
        <v>9062173</v>
      </c>
      <c r="G37" s="372">
        <v>5864604</v>
      </c>
      <c r="H37" s="373">
        <v>2802790</v>
      </c>
      <c r="I37" s="368">
        <v>1376724</v>
      </c>
      <c r="J37" s="368">
        <v>912543</v>
      </c>
      <c r="K37" s="368">
        <v>801427</v>
      </c>
      <c r="L37" s="368">
        <v>658951</v>
      </c>
      <c r="M37" s="368">
        <v>1908041</v>
      </c>
      <c r="N37" s="372">
        <v>6371780</v>
      </c>
    </row>
    <row r="38" spans="1:14" ht="21.75" customHeight="1">
      <c r="A38" s="116" t="s">
        <v>49</v>
      </c>
      <c r="B38" s="385">
        <v>0</v>
      </c>
      <c r="C38" s="374" t="s">
        <v>350</v>
      </c>
      <c r="D38" s="374">
        <v>0</v>
      </c>
      <c r="E38" s="374">
        <v>64312</v>
      </c>
      <c r="F38" s="374" t="s">
        <v>357</v>
      </c>
      <c r="G38" s="386" t="s">
        <v>350</v>
      </c>
      <c r="H38" s="387">
        <v>0</v>
      </c>
      <c r="I38" s="374" t="s">
        <v>366</v>
      </c>
      <c r="J38" s="374">
        <v>0</v>
      </c>
      <c r="K38" s="374">
        <v>0</v>
      </c>
      <c r="L38" s="374">
        <v>0</v>
      </c>
      <c r="M38" s="368">
        <v>2294</v>
      </c>
      <c r="N38" s="372">
        <v>0</v>
      </c>
    </row>
    <row r="39" spans="1:14" ht="21.75" customHeight="1">
      <c r="A39" s="116" t="s">
        <v>50</v>
      </c>
      <c r="B39" s="368">
        <v>7093404</v>
      </c>
      <c r="C39" s="368">
        <v>2447478</v>
      </c>
      <c r="D39" s="368">
        <v>2321530</v>
      </c>
      <c r="E39" s="368">
        <v>17628644</v>
      </c>
      <c r="F39" s="368">
        <v>3440333</v>
      </c>
      <c r="G39" s="372">
        <v>2405687</v>
      </c>
      <c r="H39" s="373">
        <v>1478571</v>
      </c>
      <c r="I39" s="368">
        <v>1433298</v>
      </c>
      <c r="J39" s="368">
        <v>552695</v>
      </c>
      <c r="K39" s="368">
        <v>541724</v>
      </c>
      <c r="L39" s="368">
        <v>292296</v>
      </c>
      <c r="M39" s="368">
        <v>1105048</v>
      </c>
      <c r="N39" s="386">
        <v>1561646</v>
      </c>
    </row>
    <row r="40" spans="1:14" ht="21.75" customHeight="1" thickBot="1">
      <c r="A40" s="116" t="s">
        <v>51</v>
      </c>
      <c r="B40" s="368">
        <v>168015</v>
      </c>
      <c r="C40" s="374" t="s">
        <v>350</v>
      </c>
      <c r="D40" s="368">
        <v>1297</v>
      </c>
      <c r="E40" s="368">
        <v>26860</v>
      </c>
      <c r="F40" s="374">
        <v>347</v>
      </c>
      <c r="G40" s="386" t="s">
        <v>350</v>
      </c>
      <c r="H40" s="373">
        <v>4341</v>
      </c>
      <c r="I40" s="374" t="s">
        <v>366</v>
      </c>
      <c r="J40" s="368">
        <v>6338</v>
      </c>
      <c r="K40" s="374">
        <v>3</v>
      </c>
      <c r="L40" s="368">
        <v>184636</v>
      </c>
      <c r="M40" s="368">
        <v>11498</v>
      </c>
      <c r="N40" s="384">
        <v>0</v>
      </c>
    </row>
    <row r="41" spans="1:14" ht="21.75" customHeight="1" thickBot="1">
      <c r="A41" s="118" t="s">
        <v>57</v>
      </c>
      <c r="B41" s="388">
        <f aca="true" t="shared" si="2" ref="B41:J41">SUM(B28:B40)</f>
        <v>112870269</v>
      </c>
      <c r="C41" s="388">
        <f t="shared" si="2"/>
        <v>29726653</v>
      </c>
      <c r="D41" s="388">
        <f t="shared" si="2"/>
        <v>55469523</v>
      </c>
      <c r="E41" s="380">
        <f t="shared" si="2"/>
        <v>177694386</v>
      </c>
      <c r="F41" s="388">
        <f t="shared" si="2"/>
        <v>58099463</v>
      </c>
      <c r="G41" s="389">
        <f t="shared" si="2"/>
        <v>35082388</v>
      </c>
      <c r="H41" s="390">
        <f t="shared" si="2"/>
        <v>18385279</v>
      </c>
      <c r="I41" s="388">
        <f t="shared" si="2"/>
        <v>12583984</v>
      </c>
      <c r="J41" s="388">
        <f t="shared" si="2"/>
        <v>6652815</v>
      </c>
      <c r="K41" s="388">
        <f>SUM(K28:K40)</f>
        <v>6365494</v>
      </c>
      <c r="L41" s="388">
        <f>SUM(L28:L40)</f>
        <v>4350807</v>
      </c>
      <c r="M41" s="388">
        <f>SUM(M28:M40)</f>
        <v>12382129</v>
      </c>
      <c r="N41" s="389">
        <f>SUM(N28:N40)</f>
        <v>26666788</v>
      </c>
    </row>
  </sheetData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SheetLayoutView="100" workbookViewId="0" topLeftCell="A1">
      <selection activeCell="A1" sqref="A1:C1"/>
    </sheetView>
  </sheetViews>
  <sheetFormatPr defaultColWidth="8.796875" defaultRowHeight="15" customHeight="1"/>
  <cols>
    <col min="1" max="1" width="29.69921875" style="6" customWidth="1"/>
    <col min="2" max="2" width="32.59765625" style="6" customWidth="1"/>
    <col min="3" max="3" width="37.59765625" style="6" customWidth="1"/>
    <col min="4" max="4" width="9.69921875" style="6" bestFit="1" customWidth="1"/>
    <col min="5" max="16384" width="9.09765625" style="6" customWidth="1"/>
  </cols>
  <sheetData>
    <row r="1" spans="1:3" ht="15" customHeight="1">
      <c r="A1" s="410" t="s">
        <v>337</v>
      </c>
      <c r="B1" s="411"/>
      <c r="C1" s="411"/>
    </row>
    <row r="2" ht="10.5" customHeight="1"/>
    <row r="3" spans="1:3" ht="17.25" customHeight="1">
      <c r="A3" s="130"/>
      <c r="B3" s="130"/>
      <c r="C3" s="209" t="s">
        <v>313</v>
      </c>
    </row>
    <row r="4" spans="1:3" ht="17.25" customHeight="1">
      <c r="A4" s="208" t="s">
        <v>311</v>
      </c>
      <c r="B4" s="131" t="s">
        <v>179</v>
      </c>
      <c r="C4" s="210" t="s">
        <v>312</v>
      </c>
    </row>
    <row r="5" spans="1:3" ht="17.25" customHeight="1">
      <c r="A5" s="132"/>
      <c r="B5" s="132"/>
      <c r="C5" s="211" t="s">
        <v>180</v>
      </c>
    </row>
    <row r="6" spans="1:3" ht="15" customHeight="1">
      <c r="A6" s="233"/>
      <c r="B6" s="234"/>
      <c r="C6" s="235"/>
    </row>
    <row r="7" spans="1:3" ht="15" customHeight="1">
      <c r="A7" s="236" t="s">
        <v>316</v>
      </c>
      <c r="B7" s="237" t="s">
        <v>151</v>
      </c>
      <c r="C7" s="238" t="s">
        <v>0</v>
      </c>
    </row>
    <row r="8" spans="1:3" ht="15" customHeight="1">
      <c r="A8" s="237" t="s">
        <v>328</v>
      </c>
      <c r="B8" s="237" t="s">
        <v>148</v>
      </c>
      <c r="C8" s="238" t="s">
        <v>152</v>
      </c>
    </row>
    <row r="9" spans="1:3" ht="15" customHeight="1">
      <c r="A9" s="233"/>
      <c r="B9" s="233"/>
      <c r="C9" s="239" t="s">
        <v>171</v>
      </c>
    </row>
    <row r="10" spans="1:3" ht="15" customHeight="1">
      <c r="A10" s="233"/>
      <c r="B10" s="233"/>
      <c r="C10" s="239"/>
    </row>
    <row r="11" spans="1:3" ht="15" customHeight="1">
      <c r="A11" s="237" t="s">
        <v>317</v>
      </c>
      <c r="B11" s="237" t="s">
        <v>1</v>
      </c>
      <c r="C11" s="238" t="s">
        <v>116</v>
      </c>
    </row>
    <row r="12" spans="1:3" ht="15" customHeight="1">
      <c r="A12" s="237" t="s">
        <v>329</v>
      </c>
      <c r="B12" s="237" t="s">
        <v>2</v>
      </c>
      <c r="C12" s="238" t="s">
        <v>3</v>
      </c>
    </row>
    <row r="13" spans="1:3" ht="15" customHeight="1">
      <c r="A13" s="237"/>
      <c r="B13" s="237"/>
      <c r="C13" s="238" t="s">
        <v>117</v>
      </c>
    </row>
    <row r="14" spans="1:3" ht="15" customHeight="1">
      <c r="A14" s="237"/>
      <c r="B14" s="237"/>
      <c r="C14" s="238"/>
    </row>
    <row r="15" spans="1:3" ht="15" customHeight="1">
      <c r="A15" s="237" t="s">
        <v>318</v>
      </c>
      <c r="B15" s="237" t="s">
        <v>118</v>
      </c>
      <c r="C15" s="238" t="s">
        <v>103</v>
      </c>
    </row>
    <row r="16" spans="1:3" ht="15" customHeight="1">
      <c r="A16" s="237" t="s">
        <v>330</v>
      </c>
      <c r="B16" s="237" t="s">
        <v>115</v>
      </c>
      <c r="C16" s="238" t="s">
        <v>119</v>
      </c>
    </row>
    <row r="17" spans="1:3" ht="15" customHeight="1">
      <c r="A17" s="237"/>
      <c r="B17" s="237"/>
      <c r="C17" s="238" t="s">
        <v>120</v>
      </c>
    </row>
    <row r="18" spans="1:3" ht="15" customHeight="1">
      <c r="A18" s="237"/>
      <c r="B18" s="237"/>
      <c r="C18" s="238"/>
    </row>
    <row r="19" spans="1:3" ht="15" customHeight="1">
      <c r="A19" s="237" t="s">
        <v>319</v>
      </c>
      <c r="B19" s="237" t="s">
        <v>155</v>
      </c>
      <c r="C19" s="239" t="s">
        <v>130</v>
      </c>
    </row>
    <row r="20" spans="1:3" ht="15" customHeight="1">
      <c r="A20" s="237" t="s">
        <v>331</v>
      </c>
      <c r="B20" s="237" t="s">
        <v>143</v>
      </c>
      <c r="C20" s="239" t="s">
        <v>156</v>
      </c>
    </row>
    <row r="21" spans="1:3" ht="15" customHeight="1">
      <c r="A21" s="237"/>
      <c r="B21" s="237"/>
      <c r="C21" s="238" t="s">
        <v>157</v>
      </c>
    </row>
    <row r="22" spans="1:3" ht="15" customHeight="1">
      <c r="A22" s="237"/>
      <c r="B22" s="237"/>
      <c r="C22" s="238"/>
    </row>
    <row r="23" spans="1:3" ht="15" customHeight="1">
      <c r="A23" s="237" t="s">
        <v>320</v>
      </c>
      <c r="B23" s="237" t="s">
        <v>172</v>
      </c>
      <c r="C23" s="238" t="s">
        <v>264</v>
      </c>
    </row>
    <row r="24" spans="1:3" ht="15" customHeight="1">
      <c r="A24" s="237" t="s">
        <v>332</v>
      </c>
      <c r="B24" s="237" t="s">
        <v>121</v>
      </c>
      <c r="C24" s="238" t="s">
        <v>122</v>
      </c>
    </row>
    <row r="25" spans="1:3" ht="15" customHeight="1">
      <c r="A25" s="237"/>
      <c r="B25" s="237"/>
      <c r="C25" s="239" t="s">
        <v>265</v>
      </c>
    </row>
    <row r="26" spans="1:3" ht="15" customHeight="1">
      <c r="A26" s="237"/>
      <c r="B26" s="237"/>
      <c r="C26" s="238"/>
    </row>
    <row r="27" spans="1:3" ht="15" customHeight="1">
      <c r="A27" s="237" t="s">
        <v>321</v>
      </c>
      <c r="B27" s="237" t="s">
        <v>358</v>
      </c>
      <c r="C27" s="238" t="s">
        <v>359</v>
      </c>
    </row>
    <row r="28" spans="1:3" ht="15" customHeight="1">
      <c r="A28" s="237" t="s">
        <v>333</v>
      </c>
      <c r="B28" s="237" t="s">
        <v>165</v>
      </c>
      <c r="C28" s="238" t="s">
        <v>360</v>
      </c>
    </row>
    <row r="29" spans="1:3" ht="15" customHeight="1">
      <c r="A29" s="237"/>
      <c r="B29" s="237"/>
      <c r="C29" s="240" t="s">
        <v>166</v>
      </c>
    </row>
    <row r="30" spans="1:3" ht="15" customHeight="1">
      <c r="A30" s="237"/>
      <c r="B30" s="237"/>
      <c r="C30" s="238"/>
    </row>
    <row r="31" spans="1:3" ht="15" customHeight="1">
      <c r="A31" s="237" t="s">
        <v>322</v>
      </c>
      <c r="B31" s="237" t="s">
        <v>361</v>
      </c>
      <c r="C31" s="238" t="s">
        <v>362</v>
      </c>
    </row>
    <row r="32" spans="1:3" ht="15" customHeight="1">
      <c r="A32" s="237" t="s">
        <v>334</v>
      </c>
      <c r="B32" s="237" t="s">
        <v>363</v>
      </c>
      <c r="C32" s="238" t="s">
        <v>364</v>
      </c>
    </row>
    <row r="33" spans="1:3" ht="15" customHeight="1">
      <c r="A33" s="237"/>
      <c r="B33" s="237"/>
      <c r="C33" s="238" t="s">
        <v>365</v>
      </c>
    </row>
    <row r="34" spans="1:3" ht="15" customHeight="1">
      <c r="A34" s="237"/>
      <c r="B34" s="237"/>
      <c r="C34" s="238"/>
    </row>
    <row r="35" spans="1:3" ht="15" customHeight="1">
      <c r="A35" s="237" t="s">
        <v>323</v>
      </c>
      <c r="B35" s="237" t="s">
        <v>97</v>
      </c>
      <c r="C35" s="238" t="s">
        <v>367</v>
      </c>
    </row>
    <row r="36" spans="1:3" ht="15" customHeight="1">
      <c r="A36" s="237" t="s">
        <v>159</v>
      </c>
      <c r="B36" s="237" t="s">
        <v>98</v>
      </c>
      <c r="C36" s="238" t="s">
        <v>99</v>
      </c>
    </row>
    <row r="37" spans="1:3" ht="15" customHeight="1">
      <c r="A37" s="237"/>
      <c r="B37" s="237"/>
      <c r="C37" s="238" t="s">
        <v>368</v>
      </c>
    </row>
    <row r="38" spans="1:3" ht="15" customHeight="1">
      <c r="A38" s="237"/>
      <c r="B38" s="237"/>
      <c r="C38" s="238"/>
    </row>
    <row r="39" spans="1:3" ht="15" customHeight="1">
      <c r="A39" s="237" t="s">
        <v>372</v>
      </c>
      <c r="B39" s="237" t="s">
        <v>373</v>
      </c>
      <c r="C39" s="238" t="s">
        <v>374</v>
      </c>
    </row>
    <row r="40" spans="1:3" ht="15" customHeight="1">
      <c r="A40" s="237" t="s">
        <v>266</v>
      </c>
      <c r="B40" s="237" t="s">
        <v>375</v>
      </c>
      <c r="C40" s="238" t="s">
        <v>376</v>
      </c>
    </row>
    <row r="41" spans="1:3" ht="15" customHeight="1">
      <c r="A41" s="237" t="s">
        <v>392</v>
      </c>
      <c r="B41" s="237"/>
      <c r="C41" s="238" t="s">
        <v>377</v>
      </c>
    </row>
    <row r="42" spans="1:3" ht="15" customHeight="1">
      <c r="A42" s="237"/>
      <c r="B42" s="237"/>
      <c r="C42" s="238"/>
    </row>
    <row r="43" spans="1:3" ht="15" customHeight="1">
      <c r="A43" s="237" t="s">
        <v>324</v>
      </c>
      <c r="B43" s="237" t="s">
        <v>111</v>
      </c>
      <c r="C43" s="238" t="s">
        <v>144</v>
      </c>
    </row>
    <row r="44" spans="1:3" ht="15" customHeight="1">
      <c r="A44" s="237" t="s">
        <v>335</v>
      </c>
      <c r="B44" s="237" t="s">
        <v>112</v>
      </c>
      <c r="C44" s="238" t="s">
        <v>113</v>
      </c>
    </row>
    <row r="45" spans="1:3" ht="15" customHeight="1">
      <c r="A45" s="241"/>
      <c r="B45" s="237"/>
      <c r="C45" s="238" t="s">
        <v>114</v>
      </c>
    </row>
    <row r="46" spans="1:3" ht="15" customHeight="1">
      <c r="A46" s="241"/>
      <c r="B46" s="237"/>
      <c r="C46" s="238"/>
    </row>
    <row r="47" spans="1:3" ht="15" customHeight="1">
      <c r="A47" s="237" t="s">
        <v>383</v>
      </c>
      <c r="B47" s="237" t="s">
        <v>384</v>
      </c>
      <c r="C47" s="238" t="s">
        <v>385</v>
      </c>
    </row>
    <row r="48" spans="1:3" ht="15" customHeight="1">
      <c r="A48" s="237" t="s">
        <v>386</v>
      </c>
      <c r="B48" s="237" t="s">
        <v>387</v>
      </c>
      <c r="C48" s="238" t="s">
        <v>388</v>
      </c>
    </row>
    <row r="49" spans="1:3" ht="15" customHeight="1">
      <c r="A49" s="237"/>
      <c r="B49" s="237"/>
      <c r="C49" s="238" t="s">
        <v>389</v>
      </c>
    </row>
    <row r="50" spans="1:3" ht="15" customHeight="1">
      <c r="A50" s="237"/>
      <c r="B50" s="237"/>
      <c r="C50" s="238"/>
    </row>
    <row r="51" spans="1:3" ht="15" customHeight="1">
      <c r="A51" s="242" t="s">
        <v>325</v>
      </c>
      <c r="B51" s="242" t="s">
        <v>173</v>
      </c>
      <c r="C51" s="243" t="s">
        <v>174</v>
      </c>
    </row>
    <row r="52" spans="1:3" ht="15" customHeight="1">
      <c r="A52" s="242" t="s">
        <v>336</v>
      </c>
      <c r="B52" s="242" t="s">
        <v>175</v>
      </c>
      <c r="C52" s="243" t="s">
        <v>176</v>
      </c>
    </row>
    <row r="53" spans="1:3" ht="15" customHeight="1">
      <c r="A53" s="242" t="s">
        <v>326</v>
      </c>
      <c r="B53" s="242"/>
      <c r="C53" s="238" t="s">
        <v>177</v>
      </c>
    </row>
    <row r="54" spans="1:3" ht="15" customHeight="1">
      <c r="A54" s="237"/>
      <c r="B54" s="237"/>
      <c r="C54" s="238"/>
    </row>
    <row r="55" spans="1:3" ht="15" customHeight="1">
      <c r="A55" s="237" t="s">
        <v>327</v>
      </c>
      <c r="B55" s="237" t="s">
        <v>163</v>
      </c>
      <c r="C55" s="238" t="s">
        <v>267</v>
      </c>
    </row>
    <row r="56" spans="1:3" ht="15" customHeight="1">
      <c r="A56" s="237" t="s">
        <v>390</v>
      </c>
      <c r="B56" s="237" t="s">
        <v>146</v>
      </c>
      <c r="C56" s="238" t="s">
        <v>164</v>
      </c>
    </row>
    <row r="57" spans="1:3" ht="15" customHeight="1">
      <c r="A57" s="237" t="s">
        <v>391</v>
      </c>
      <c r="B57" s="233"/>
      <c r="C57" s="238" t="s">
        <v>268</v>
      </c>
    </row>
    <row r="58" spans="1:3" ht="15" customHeight="1">
      <c r="A58" s="244"/>
      <c r="B58" s="244"/>
      <c r="C58" s="245"/>
    </row>
  </sheetData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11.296875" style="24" customWidth="1"/>
    <col min="2" max="8" width="11.09765625" style="24" customWidth="1"/>
    <col min="9" max="16384" width="11.296875" style="24" customWidth="1"/>
  </cols>
  <sheetData>
    <row r="1" s="246" customFormat="1" ht="18" customHeight="1">
      <c r="A1" s="177" t="s">
        <v>272</v>
      </c>
    </row>
    <row r="2" spans="1:8" ht="18" customHeight="1" thickBot="1">
      <c r="A2" s="25" t="s">
        <v>181</v>
      </c>
      <c r="H2" s="247" t="s">
        <v>286</v>
      </c>
    </row>
    <row r="3" spans="1:8" s="25" customFormat="1" ht="18" customHeight="1">
      <c r="A3" s="248"/>
      <c r="B3" s="249" t="s">
        <v>183</v>
      </c>
      <c r="C3" s="249" t="s">
        <v>184</v>
      </c>
      <c r="D3" s="249" t="s">
        <v>185</v>
      </c>
      <c r="E3" s="249" t="s">
        <v>186</v>
      </c>
      <c r="F3" s="249" t="s">
        <v>187</v>
      </c>
      <c r="G3" s="249" t="s">
        <v>188</v>
      </c>
      <c r="H3" s="250" t="s">
        <v>189</v>
      </c>
    </row>
    <row r="4" spans="1:9" ht="18" customHeight="1">
      <c r="A4" s="53" t="s">
        <v>63</v>
      </c>
      <c r="B4" s="251">
        <v>387.24</v>
      </c>
      <c r="C4" s="251">
        <v>30.81</v>
      </c>
      <c r="D4" s="251">
        <v>11.42</v>
      </c>
      <c r="E4" s="251">
        <v>40.46</v>
      </c>
      <c r="F4" s="251">
        <v>97.41</v>
      </c>
      <c r="G4" s="252">
        <v>13.22</v>
      </c>
      <c r="H4" s="253">
        <f>B4-(SUM(C4:G4))</f>
        <v>193.92000000000002</v>
      </c>
      <c r="I4" s="254"/>
    </row>
    <row r="5" spans="1:9" ht="18" customHeight="1">
      <c r="A5" s="53" t="s">
        <v>69</v>
      </c>
      <c r="B5" s="251">
        <v>35.86</v>
      </c>
      <c r="C5" s="251">
        <v>3.9</v>
      </c>
      <c r="D5" s="251">
        <v>5.62</v>
      </c>
      <c r="E5" s="251">
        <v>14.61</v>
      </c>
      <c r="F5" s="218" t="s">
        <v>96</v>
      </c>
      <c r="G5" s="252">
        <v>3.1</v>
      </c>
      <c r="H5" s="253">
        <f>B5-(SUM(C5:G5))</f>
        <v>8.629999999999999</v>
      </c>
      <c r="I5" s="254"/>
    </row>
    <row r="6" spans="1:9" ht="18" customHeight="1">
      <c r="A6" s="53" t="s">
        <v>70</v>
      </c>
      <c r="B6" s="251">
        <v>50.45</v>
      </c>
      <c r="C6" s="251">
        <v>10.67</v>
      </c>
      <c r="D6" s="251">
        <v>3.4</v>
      </c>
      <c r="E6" s="251">
        <v>16.76</v>
      </c>
      <c r="F6" s="255">
        <v>0</v>
      </c>
      <c r="G6" s="251">
        <v>4.53</v>
      </c>
      <c r="H6" s="253">
        <f aca="true" t="shared" si="0" ref="H6:H16">B6-(SUM(C6:G6))</f>
        <v>15.090000000000003</v>
      </c>
      <c r="I6" s="254"/>
    </row>
    <row r="7" spans="1:9" ht="18" customHeight="1">
      <c r="A7" s="53" t="s">
        <v>126</v>
      </c>
      <c r="B7" s="251">
        <v>918.47</v>
      </c>
      <c r="C7" s="251">
        <v>58.05</v>
      </c>
      <c r="D7" s="251">
        <v>27.61</v>
      </c>
      <c r="E7" s="251">
        <v>55.91</v>
      </c>
      <c r="F7" s="251">
        <v>245.58</v>
      </c>
      <c r="G7" s="251">
        <v>37.01</v>
      </c>
      <c r="H7" s="253">
        <f t="shared" si="0"/>
        <v>494.31000000000006</v>
      </c>
      <c r="I7" s="254"/>
    </row>
    <row r="8" spans="1:9" ht="18" customHeight="1">
      <c r="A8" s="53" t="s">
        <v>61</v>
      </c>
      <c r="B8" s="251">
        <v>86.01</v>
      </c>
      <c r="C8" s="251">
        <v>32.61</v>
      </c>
      <c r="D8" s="251">
        <v>6.4</v>
      </c>
      <c r="E8" s="251">
        <v>22.63</v>
      </c>
      <c r="F8" s="251">
        <v>0.16</v>
      </c>
      <c r="G8" s="251">
        <v>4.09</v>
      </c>
      <c r="H8" s="253">
        <f t="shared" si="0"/>
        <v>20.120000000000005</v>
      </c>
      <c r="I8" s="254"/>
    </row>
    <row r="9" spans="1:9" ht="18" customHeight="1">
      <c r="A9" s="53" t="s">
        <v>72</v>
      </c>
      <c r="B9" s="256">
        <v>75.78</v>
      </c>
      <c r="C9" s="256">
        <v>22.21</v>
      </c>
      <c r="D9" s="393">
        <v>10.2</v>
      </c>
      <c r="E9" s="256">
        <v>16.62</v>
      </c>
      <c r="F9" s="256">
        <v>1.29</v>
      </c>
      <c r="G9" s="256">
        <v>3.37</v>
      </c>
      <c r="H9" s="253">
        <f t="shared" si="0"/>
        <v>22.090000000000003</v>
      </c>
      <c r="I9" s="254"/>
    </row>
    <row r="10" spans="1:9" ht="18" customHeight="1">
      <c r="A10" s="53" t="s">
        <v>68</v>
      </c>
      <c r="B10" s="251">
        <v>16.34</v>
      </c>
      <c r="C10" s="251">
        <v>3.81</v>
      </c>
      <c r="D10" s="251">
        <v>0.71</v>
      </c>
      <c r="E10" s="251">
        <v>6.07</v>
      </c>
      <c r="F10" s="251">
        <v>0.02</v>
      </c>
      <c r="G10" s="251">
        <v>1.18</v>
      </c>
      <c r="H10" s="253">
        <f t="shared" si="0"/>
        <v>4.550000000000001</v>
      </c>
      <c r="I10" s="254"/>
    </row>
    <row r="11" spans="1:9" ht="18" customHeight="1">
      <c r="A11" s="53" t="s">
        <v>67</v>
      </c>
      <c r="B11" s="251">
        <v>13</v>
      </c>
      <c r="C11" s="251">
        <v>1.88</v>
      </c>
      <c r="D11" s="251">
        <v>0.55</v>
      </c>
      <c r="E11" s="251">
        <v>6.27</v>
      </c>
      <c r="F11" s="251">
        <v>0.25</v>
      </c>
      <c r="G11" s="251">
        <v>1.23</v>
      </c>
      <c r="H11" s="253">
        <f t="shared" si="0"/>
        <v>2.8200000000000003</v>
      </c>
      <c r="I11" s="254"/>
    </row>
    <row r="12" spans="1:9" ht="18" customHeight="1">
      <c r="A12" s="257" t="s">
        <v>62</v>
      </c>
      <c r="B12" s="217">
        <v>22.53</v>
      </c>
      <c r="C12" s="217">
        <v>5.01</v>
      </c>
      <c r="D12" s="217">
        <v>4</v>
      </c>
      <c r="E12" s="217">
        <v>3.8</v>
      </c>
      <c r="F12" s="217">
        <v>0.07</v>
      </c>
      <c r="G12" s="217">
        <v>2.32</v>
      </c>
      <c r="H12" s="253">
        <f t="shared" si="0"/>
        <v>7.330000000000002</v>
      </c>
      <c r="I12" s="254"/>
    </row>
    <row r="13" spans="1:9" ht="18" customHeight="1">
      <c r="A13" s="53" t="s">
        <v>65</v>
      </c>
      <c r="B13" s="251">
        <v>35.98</v>
      </c>
      <c r="C13" s="251">
        <v>7.85</v>
      </c>
      <c r="D13" s="252">
        <v>6.58</v>
      </c>
      <c r="E13" s="251">
        <v>4.78</v>
      </c>
      <c r="F13" s="251">
        <v>4.75</v>
      </c>
      <c r="G13" s="251">
        <v>1.97</v>
      </c>
      <c r="H13" s="253">
        <f>B13-(SUM(C13:G13))</f>
        <v>10.049999999999997</v>
      </c>
      <c r="I13" s="254"/>
    </row>
    <row r="14" spans="1:9" ht="18" customHeight="1">
      <c r="A14" s="53" t="s">
        <v>73</v>
      </c>
      <c r="B14" s="251">
        <v>26.05</v>
      </c>
      <c r="C14" s="251">
        <v>1.7</v>
      </c>
      <c r="D14" s="251">
        <v>2.05</v>
      </c>
      <c r="E14" s="251">
        <v>2.06</v>
      </c>
      <c r="F14" s="251">
        <v>6.89</v>
      </c>
      <c r="G14" s="251">
        <v>1.07</v>
      </c>
      <c r="H14" s="253">
        <f>B14-(SUM(C14:G14))</f>
        <v>12.280000000000001</v>
      </c>
      <c r="I14" s="254"/>
    </row>
    <row r="15" spans="1:9" ht="18" customHeight="1">
      <c r="A15" s="53" t="s">
        <v>66</v>
      </c>
      <c r="B15" s="258">
        <v>56.78</v>
      </c>
      <c r="C15" s="258">
        <v>8.17</v>
      </c>
      <c r="D15" s="258">
        <v>4.03</v>
      </c>
      <c r="E15" s="258">
        <v>6.22</v>
      </c>
      <c r="F15" s="258">
        <v>11.76</v>
      </c>
      <c r="G15" s="258">
        <v>1.85</v>
      </c>
      <c r="H15" s="253">
        <f t="shared" si="0"/>
        <v>24.75</v>
      </c>
      <c r="I15" s="254"/>
    </row>
    <row r="16" spans="1:9" ht="18" customHeight="1" thickBot="1">
      <c r="A16" s="55" t="s">
        <v>125</v>
      </c>
      <c r="B16" s="259">
        <v>32.11</v>
      </c>
      <c r="C16" s="259">
        <v>4.81</v>
      </c>
      <c r="D16" s="259">
        <v>4.68</v>
      </c>
      <c r="E16" s="259">
        <v>8.94</v>
      </c>
      <c r="F16" s="259">
        <v>1.35</v>
      </c>
      <c r="G16" s="260">
        <v>2.94</v>
      </c>
      <c r="H16" s="261">
        <f t="shared" si="0"/>
        <v>9.389999999999997</v>
      </c>
      <c r="I16" s="25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10" t="s">
        <v>182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 t="s">
        <v>343</v>
      </c>
    </row>
    <row r="2" spans="1:15" s="10" customFormat="1" ht="120" customHeight="1">
      <c r="A2" s="57"/>
      <c r="B2" s="136" t="s">
        <v>190</v>
      </c>
      <c r="C2" s="394" t="s">
        <v>131</v>
      </c>
      <c r="D2" s="394" t="s">
        <v>132</v>
      </c>
      <c r="E2" s="394" t="s">
        <v>191</v>
      </c>
      <c r="F2" s="394" t="s">
        <v>192</v>
      </c>
      <c r="G2" s="137" t="s">
        <v>133</v>
      </c>
      <c r="H2" s="137" t="s">
        <v>193</v>
      </c>
      <c r="I2" s="136" t="s">
        <v>194</v>
      </c>
      <c r="J2" s="137" t="s">
        <v>195</v>
      </c>
      <c r="K2" s="137" t="s">
        <v>196</v>
      </c>
      <c r="L2" s="136" t="s">
        <v>197</v>
      </c>
      <c r="M2" s="137" t="s">
        <v>198</v>
      </c>
      <c r="N2" s="138" t="s">
        <v>199</v>
      </c>
      <c r="O2" s="11"/>
    </row>
    <row r="3" spans="1:15" ht="18" customHeight="1">
      <c r="A3" s="56" t="s">
        <v>63</v>
      </c>
      <c r="B3" s="262">
        <f aca="true" t="shared" si="0" ref="B3:B10">SUM(C3:N3)</f>
        <v>5740</v>
      </c>
      <c r="C3" s="262">
        <v>333</v>
      </c>
      <c r="D3" s="218" t="s">
        <v>348</v>
      </c>
      <c r="E3" s="262">
        <v>821</v>
      </c>
      <c r="F3" s="262">
        <v>89</v>
      </c>
      <c r="G3" s="262">
        <v>1903</v>
      </c>
      <c r="H3" s="262">
        <v>44</v>
      </c>
      <c r="I3" s="262">
        <v>120</v>
      </c>
      <c r="J3" s="262">
        <v>341</v>
      </c>
      <c r="K3" s="262">
        <v>228</v>
      </c>
      <c r="L3" s="262">
        <v>934</v>
      </c>
      <c r="M3" s="262">
        <v>710</v>
      </c>
      <c r="N3" s="263">
        <v>217</v>
      </c>
      <c r="O3" s="18"/>
    </row>
    <row r="4" spans="1:15" ht="18" customHeight="1">
      <c r="A4" s="52" t="s">
        <v>108</v>
      </c>
      <c r="B4" s="218">
        <f t="shared" si="0"/>
        <v>2117</v>
      </c>
      <c r="C4" s="218">
        <v>86</v>
      </c>
      <c r="D4" s="218" t="s">
        <v>348</v>
      </c>
      <c r="E4" s="218">
        <v>245</v>
      </c>
      <c r="F4" s="218">
        <v>29</v>
      </c>
      <c r="G4" s="218">
        <v>499</v>
      </c>
      <c r="H4" s="218">
        <v>19</v>
      </c>
      <c r="I4" s="218">
        <v>33</v>
      </c>
      <c r="J4" s="218">
        <v>111</v>
      </c>
      <c r="K4" s="218">
        <v>18</v>
      </c>
      <c r="L4" s="218">
        <v>390</v>
      </c>
      <c r="M4" s="218">
        <v>25</v>
      </c>
      <c r="N4" s="219">
        <v>662</v>
      </c>
      <c r="O4" s="18"/>
    </row>
    <row r="5" spans="1:15" ht="18" customHeight="1">
      <c r="A5" s="52" t="s">
        <v>70</v>
      </c>
      <c r="B5" s="218">
        <f t="shared" si="0"/>
        <v>2344</v>
      </c>
      <c r="C5" s="218">
        <v>101</v>
      </c>
      <c r="D5" s="264">
        <v>0</v>
      </c>
      <c r="E5" s="218">
        <v>580</v>
      </c>
      <c r="F5" s="218">
        <v>56</v>
      </c>
      <c r="G5" s="218">
        <v>727</v>
      </c>
      <c r="H5" s="218">
        <v>141</v>
      </c>
      <c r="I5" s="264">
        <v>0</v>
      </c>
      <c r="J5" s="218">
        <v>100</v>
      </c>
      <c r="K5" s="218">
        <v>83</v>
      </c>
      <c r="L5" s="218">
        <v>171</v>
      </c>
      <c r="M5" s="218">
        <v>334</v>
      </c>
      <c r="N5" s="219">
        <v>51</v>
      </c>
      <c r="O5" s="18"/>
    </row>
    <row r="6" spans="1:15" ht="18" customHeight="1">
      <c r="A6" s="52" t="s">
        <v>126</v>
      </c>
      <c r="B6" s="218">
        <f t="shared" si="0"/>
        <v>5163.4</v>
      </c>
      <c r="C6" s="218">
        <v>1132</v>
      </c>
      <c r="D6" s="218">
        <v>32.1</v>
      </c>
      <c r="E6" s="218">
        <v>943</v>
      </c>
      <c r="F6" s="218">
        <v>83</v>
      </c>
      <c r="G6" s="218">
        <v>1122</v>
      </c>
      <c r="H6" s="218">
        <v>103.3</v>
      </c>
      <c r="I6" s="218">
        <v>32</v>
      </c>
      <c r="J6" s="218">
        <v>145</v>
      </c>
      <c r="K6" s="218">
        <v>108</v>
      </c>
      <c r="L6" s="218">
        <v>379</v>
      </c>
      <c r="M6" s="218">
        <v>213</v>
      </c>
      <c r="N6" s="219">
        <v>871</v>
      </c>
      <c r="O6" s="18"/>
    </row>
    <row r="7" spans="1:15" ht="18" customHeight="1">
      <c r="A7" s="52" t="s">
        <v>61</v>
      </c>
      <c r="B7" s="218">
        <f t="shared" si="0"/>
        <v>2094</v>
      </c>
      <c r="C7" s="218">
        <v>119</v>
      </c>
      <c r="D7" s="218" t="s">
        <v>96</v>
      </c>
      <c r="E7" s="218">
        <v>416</v>
      </c>
      <c r="F7" s="218">
        <v>29</v>
      </c>
      <c r="G7" s="218">
        <v>563</v>
      </c>
      <c r="H7" s="218" t="s">
        <v>96</v>
      </c>
      <c r="I7" s="218">
        <v>108</v>
      </c>
      <c r="J7" s="218">
        <v>113</v>
      </c>
      <c r="K7" s="218">
        <v>119</v>
      </c>
      <c r="L7" s="218">
        <v>107</v>
      </c>
      <c r="M7" s="218">
        <v>329</v>
      </c>
      <c r="N7" s="219">
        <v>191</v>
      </c>
      <c r="O7" s="18"/>
    </row>
    <row r="8" spans="1:15" ht="18" customHeight="1">
      <c r="A8" s="53" t="s">
        <v>72</v>
      </c>
      <c r="B8" s="218">
        <f t="shared" si="0"/>
        <v>1918</v>
      </c>
      <c r="C8" s="218">
        <v>2</v>
      </c>
      <c r="D8" s="218">
        <v>79</v>
      </c>
      <c r="E8" s="218">
        <v>306</v>
      </c>
      <c r="F8" s="218">
        <v>26</v>
      </c>
      <c r="G8" s="218">
        <v>510</v>
      </c>
      <c r="H8" s="218">
        <v>54</v>
      </c>
      <c r="I8" s="218">
        <v>86</v>
      </c>
      <c r="J8" s="218">
        <v>78</v>
      </c>
      <c r="K8" s="218">
        <v>53</v>
      </c>
      <c r="L8" s="218">
        <v>266</v>
      </c>
      <c r="M8" s="218">
        <v>288</v>
      </c>
      <c r="N8" s="219">
        <v>170</v>
      </c>
      <c r="O8" s="18"/>
    </row>
    <row r="9" spans="1:15" ht="18" customHeight="1">
      <c r="A9" s="52" t="s">
        <v>68</v>
      </c>
      <c r="B9" s="218">
        <f t="shared" si="0"/>
        <v>1081</v>
      </c>
      <c r="C9" s="218">
        <v>75</v>
      </c>
      <c r="D9" s="218">
        <v>0</v>
      </c>
      <c r="E9" s="218">
        <v>279</v>
      </c>
      <c r="F9" s="218">
        <v>7</v>
      </c>
      <c r="G9" s="218">
        <v>495</v>
      </c>
      <c r="H9" s="218">
        <v>15</v>
      </c>
      <c r="I9" s="218">
        <v>13</v>
      </c>
      <c r="J9" s="218">
        <v>26</v>
      </c>
      <c r="K9" s="218">
        <v>24</v>
      </c>
      <c r="L9" s="218">
        <v>58</v>
      </c>
      <c r="M9" s="218">
        <v>89</v>
      </c>
      <c r="N9" s="219">
        <v>0</v>
      </c>
      <c r="O9" s="18"/>
    </row>
    <row r="10" spans="1:15" ht="18" customHeight="1">
      <c r="A10" s="52" t="s">
        <v>67</v>
      </c>
      <c r="B10" s="218">
        <f t="shared" si="0"/>
        <v>1017</v>
      </c>
      <c r="C10" s="218">
        <v>3</v>
      </c>
      <c r="D10" s="218" t="s">
        <v>369</v>
      </c>
      <c r="E10" s="218">
        <v>128</v>
      </c>
      <c r="F10" s="218">
        <v>6</v>
      </c>
      <c r="G10" s="218">
        <v>259</v>
      </c>
      <c r="H10" s="218">
        <v>28</v>
      </c>
      <c r="I10" s="218">
        <v>19</v>
      </c>
      <c r="J10" s="218">
        <v>20</v>
      </c>
      <c r="K10" s="218">
        <v>5</v>
      </c>
      <c r="L10" s="218">
        <v>330</v>
      </c>
      <c r="M10" s="218">
        <v>69</v>
      </c>
      <c r="N10" s="219">
        <v>150</v>
      </c>
      <c r="O10" s="18"/>
    </row>
    <row r="11" spans="1:15" ht="18" customHeight="1">
      <c r="A11" s="54" t="s">
        <v>62</v>
      </c>
      <c r="B11" s="218">
        <v>360</v>
      </c>
      <c r="C11" s="218">
        <v>49</v>
      </c>
      <c r="D11" s="218" t="s">
        <v>350</v>
      </c>
      <c r="E11" s="218">
        <v>56</v>
      </c>
      <c r="F11" s="218" t="s">
        <v>350</v>
      </c>
      <c r="G11" s="218">
        <v>201</v>
      </c>
      <c r="H11" s="218">
        <v>7</v>
      </c>
      <c r="I11" s="218">
        <v>21</v>
      </c>
      <c r="J11" s="218">
        <v>3</v>
      </c>
      <c r="K11" s="218">
        <v>8</v>
      </c>
      <c r="L11" s="218">
        <v>15</v>
      </c>
      <c r="M11" s="218" t="s">
        <v>350</v>
      </c>
      <c r="N11" s="219" t="s">
        <v>350</v>
      </c>
      <c r="O11" s="18"/>
    </row>
    <row r="12" spans="1:15" ht="18" customHeight="1">
      <c r="A12" s="53" t="s">
        <v>65</v>
      </c>
      <c r="B12" s="218">
        <f>SUM(C12:N12)</f>
        <v>308</v>
      </c>
      <c r="C12" s="218" t="s">
        <v>96</v>
      </c>
      <c r="D12" s="218" t="s">
        <v>96</v>
      </c>
      <c r="E12" s="218">
        <v>15</v>
      </c>
      <c r="F12" s="218" t="s">
        <v>96</v>
      </c>
      <c r="G12" s="218">
        <v>185</v>
      </c>
      <c r="H12" s="218">
        <v>8</v>
      </c>
      <c r="I12" s="218">
        <v>12</v>
      </c>
      <c r="J12" s="218">
        <v>5</v>
      </c>
      <c r="K12" s="218">
        <v>3</v>
      </c>
      <c r="L12" s="218">
        <v>10</v>
      </c>
      <c r="M12" s="218">
        <v>46</v>
      </c>
      <c r="N12" s="219">
        <v>24</v>
      </c>
      <c r="O12" s="18"/>
    </row>
    <row r="13" spans="1:15" ht="18" customHeight="1">
      <c r="A13" s="52" t="s">
        <v>73</v>
      </c>
      <c r="B13" s="218">
        <f>SUM(C13:N13)</f>
        <v>232</v>
      </c>
      <c r="C13" s="218">
        <v>52</v>
      </c>
      <c r="D13" s="218" t="s">
        <v>96</v>
      </c>
      <c r="E13" s="218">
        <v>7</v>
      </c>
      <c r="F13" s="218">
        <v>7</v>
      </c>
      <c r="G13" s="218">
        <v>93</v>
      </c>
      <c r="H13" s="218">
        <v>1</v>
      </c>
      <c r="I13" s="218">
        <v>29</v>
      </c>
      <c r="J13" s="218">
        <v>8</v>
      </c>
      <c r="K13" s="218" t="s">
        <v>96</v>
      </c>
      <c r="L13" s="218">
        <v>31</v>
      </c>
      <c r="M13" s="218">
        <v>4</v>
      </c>
      <c r="N13" s="219" t="s">
        <v>96</v>
      </c>
      <c r="O13" s="18"/>
    </row>
    <row r="14" spans="1:15" ht="18" customHeight="1">
      <c r="A14" s="53" t="s">
        <v>66</v>
      </c>
      <c r="B14" s="218">
        <v>585</v>
      </c>
      <c r="C14" s="265">
        <v>39</v>
      </c>
      <c r="D14" s="265" t="s">
        <v>96</v>
      </c>
      <c r="E14" s="265">
        <v>97</v>
      </c>
      <c r="F14" s="265" t="s">
        <v>96</v>
      </c>
      <c r="G14" s="265">
        <v>161</v>
      </c>
      <c r="H14" s="265">
        <v>33</v>
      </c>
      <c r="I14" s="265" t="s">
        <v>96</v>
      </c>
      <c r="J14" s="265">
        <v>39</v>
      </c>
      <c r="K14" s="265">
        <v>29</v>
      </c>
      <c r="L14" s="265">
        <v>28</v>
      </c>
      <c r="M14" s="265">
        <v>79</v>
      </c>
      <c r="N14" s="266">
        <v>79</v>
      </c>
      <c r="O14" s="18"/>
    </row>
    <row r="15" spans="1:14" ht="18" customHeight="1" thickBot="1">
      <c r="A15" s="58" t="s">
        <v>125</v>
      </c>
      <c r="B15" s="267">
        <f>SUM(C15:N15)</f>
        <v>1057</v>
      </c>
      <c r="C15" s="267">
        <v>296</v>
      </c>
      <c r="D15" s="267">
        <v>19</v>
      </c>
      <c r="E15" s="267">
        <v>103</v>
      </c>
      <c r="F15" s="267">
        <v>31</v>
      </c>
      <c r="G15" s="267">
        <v>112</v>
      </c>
      <c r="H15" s="267">
        <v>42</v>
      </c>
      <c r="I15" s="267">
        <v>17</v>
      </c>
      <c r="J15" s="267">
        <v>34</v>
      </c>
      <c r="K15" s="267" t="s">
        <v>96</v>
      </c>
      <c r="L15" s="267">
        <v>12</v>
      </c>
      <c r="M15" s="267">
        <v>149</v>
      </c>
      <c r="N15" s="268">
        <v>242</v>
      </c>
    </row>
    <row r="16" spans="1:14" ht="18" customHeight="1">
      <c r="A16" t="s">
        <v>15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</sheetData>
  <printOptions/>
  <pageMargins left="0.75" right="0.75" top="1" bottom="1" header="0.512" footer="0.51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9" customFormat="1" ht="18" customHeight="1">
      <c r="A1" s="133" t="s">
        <v>273</v>
      </c>
    </row>
    <row r="2" spans="1:8" ht="18" customHeight="1" thickBot="1">
      <c r="A2" s="10" t="s">
        <v>200</v>
      </c>
      <c r="B2" s="134"/>
      <c r="C2" s="134"/>
      <c r="D2" s="134"/>
      <c r="E2" s="134"/>
      <c r="F2" s="134"/>
      <c r="G2" s="134"/>
      <c r="H2" s="135" t="s">
        <v>296</v>
      </c>
    </row>
    <row r="3" spans="1:8" s="10" customFormat="1" ht="18" customHeight="1">
      <c r="A3" s="402"/>
      <c r="B3" s="399" t="s">
        <v>201</v>
      </c>
      <c r="C3" s="412" t="s">
        <v>202</v>
      </c>
      <c r="D3" s="413"/>
      <c r="E3" s="413"/>
      <c r="F3" s="413"/>
      <c r="G3" s="413"/>
      <c r="H3" s="413"/>
    </row>
    <row r="4" spans="1:8" s="10" customFormat="1" ht="18" customHeight="1">
      <c r="A4" s="403"/>
      <c r="B4" s="400"/>
      <c r="C4" s="405" t="s">
        <v>203</v>
      </c>
      <c r="D4" s="406" t="s">
        <v>204</v>
      </c>
      <c r="E4" s="407"/>
      <c r="F4" s="406" t="s">
        <v>205</v>
      </c>
      <c r="G4" s="414"/>
      <c r="H4" s="414"/>
    </row>
    <row r="5" spans="1:8" s="10" customFormat="1" ht="18" customHeight="1">
      <c r="A5" s="404"/>
      <c r="B5" s="401"/>
      <c r="C5" s="401"/>
      <c r="D5" s="140" t="s">
        <v>206</v>
      </c>
      <c r="E5" s="140" t="s">
        <v>207</v>
      </c>
      <c r="F5" s="140" t="s">
        <v>208</v>
      </c>
      <c r="G5" s="140" t="s">
        <v>59</v>
      </c>
      <c r="H5" s="139" t="s">
        <v>209</v>
      </c>
    </row>
    <row r="6" spans="1:9" ht="18" customHeight="1">
      <c r="A6" s="56" t="s">
        <v>63</v>
      </c>
      <c r="B6" s="269">
        <v>146461</v>
      </c>
      <c r="C6" s="269">
        <f aca="true" t="shared" si="0" ref="C6:C16">SUM(D6:E6)</f>
        <v>376586</v>
      </c>
      <c r="D6" s="269">
        <v>190441</v>
      </c>
      <c r="E6" s="269">
        <v>186145</v>
      </c>
      <c r="F6" s="269">
        <v>58326</v>
      </c>
      <c r="G6" s="269">
        <v>255754</v>
      </c>
      <c r="H6" s="270">
        <v>62506</v>
      </c>
      <c r="I6" s="8"/>
    </row>
    <row r="7" spans="1:9" ht="18" customHeight="1">
      <c r="A7" s="52" t="s">
        <v>69</v>
      </c>
      <c r="B7" s="220">
        <v>26316</v>
      </c>
      <c r="C7" s="220">
        <f t="shared" si="0"/>
        <v>74231</v>
      </c>
      <c r="D7" s="220">
        <v>38063</v>
      </c>
      <c r="E7" s="220">
        <v>36168</v>
      </c>
      <c r="F7" s="220">
        <v>11580</v>
      </c>
      <c r="G7" s="220">
        <v>48835</v>
      </c>
      <c r="H7" s="221">
        <v>13816</v>
      </c>
      <c r="I7" s="8"/>
    </row>
    <row r="8" spans="1:9" ht="18" customHeight="1">
      <c r="A8" s="52" t="s">
        <v>70</v>
      </c>
      <c r="B8" s="271">
        <v>60326</v>
      </c>
      <c r="C8" s="220">
        <f t="shared" si="0"/>
        <v>145476</v>
      </c>
      <c r="D8" s="220">
        <v>76968</v>
      </c>
      <c r="E8" s="220">
        <v>68508</v>
      </c>
      <c r="F8" s="220">
        <v>22957</v>
      </c>
      <c r="G8" s="220">
        <v>101231</v>
      </c>
      <c r="H8" s="221">
        <v>21288</v>
      </c>
      <c r="I8" s="8"/>
    </row>
    <row r="9" spans="1:9" ht="18" customHeight="1">
      <c r="A9" s="52" t="s">
        <v>126</v>
      </c>
      <c r="B9" s="220">
        <v>164140</v>
      </c>
      <c r="C9" s="220">
        <f t="shared" si="0"/>
        <v>423200</v>
      </c>
      <c r="D9" s="220">
        <v>221944</v>
      </c>
      <c r="E9" s="220">
        <v>201256</v>
      </c>
      <c r="F9" s="220">
        <v>62920</v>
      </c>
      <c r="G9" s="220">
        <v>293493</v>
      </c>
      <c r="H9" s="221">
        <v>66787</v>
      </c>
      <c r="I9" s="8"/>
    </row>
    <row r="10" spans="1:9" ht="18" customHeight="1">
      <c r="A10" s="52" t="s">
        <v>61</v>
      </c>
      <c r="B10" s="220">
        <v>66537</v>
      </c>
      <c r="C10" s="220">
        <f t="shared" si="0"/>
        <v>179355</v>
      </c>
      <c r="D10" s="220">
        <v>92009</v>
      </c>
      <c r="E10" s="220">
        <v>87346</v>
      </c>
      <c r="F10" s="220">
        <v>30256</v>
      </c>
      <c r="G10" s="220">
        <v>121766</v>
      </c>
      <c r="H10" s="221">
        <v>27333</v>
      </c>
      <c r="I10" s="8"/>
    </row>
    <row r="11" spans="1:9" ht="18" customHeight="1">
      <c r="A11" s="53" t="s">
        <v>72</v>
      </c>
      <c r="B11" s="220">
        <v>37715</v>
      </c>
      <c r="C11" s="220">
        <f t="shared" si="0"/>
        <v>108937</v>
      </c>
      <c r="D11" s="220">
        <v>55393</v>
      </c>
      <c r="E11" s="220">
        <v>53544</v>
      </c>
      <c r="F11" s="220">
        <v>16688</v>
      </c>
      <c r="G11" s="220">
        <v>72746</v>
      </c>
      <c r="H11" s="221">
        <v>19503</v>
      </c>
      <c r="I11" s="8"/>
    </row>
    <row r="12" spans="1:9" ht="18" customHeight="1">
      <c r="A12" s="52" t="s">
        <v>68</v>
      </c>
      <c r="B12" s="220">
        <v>28802</v>
      </c>
      <c r="C12" s="220">
        <f t="shared" si="0"/>
        <v>69945</v>
      </c>
      <c r="D12" s="220">
        <v>36662</v>
      </c>
      <c r="E12" s="220">
        <v>33283</v>
      </c>
      <c r="F12" s="220">
        <v>11256</v>
      </c>
      <c r="G12" s="220">
        <v>48153</v>
      </c>
      <c r="H12" s="221">
        <v>10536</v>
      </c>
      <c r="I12" s="8"/>
    </row>
    <row r="13" spans="1:9" ht="18" customHeight="1">
      <c r="A13" s="52" t="s">
        <v>67</v>
      </c>
      <c r="B13" s="220">
        <v>16880</v>
      </c>
      <c r="C13" s="220">
        <f t="shared" si="0"/>
        <v>44703</v>
      </c>
      <c r="D13" s="220">
        <v>23170</v>
      </c>
      <c r="E13" s="220">
        <v>21533</v>
      </c>
      <c r="F13" s="220">
        <v>7625</v>
      </c>
      <c r="G13" s="220">
        <v>29659</v>
      </c>
      <c r="H13" s="221">
        <v>7419</v>
      </c>
      <c r="I13" s="8"/>
    </row>
    <row r="14" spans="1:9" ht="18" customHeight="1">
      <c r="A14" s="52" t="s">
        <v>62</v>
      </c>
      <c r="B14" s="220">
        <v>7268</v>
      </c>
      <c r="C14" s="220">
        <f t="shared" si="0"/>
        <v>24658</v>
      </c>
      <c r="D14" s="220">
        <v>12129</v>
      </c>
      <c r="E14" s="220">
        <v>12529</v>
      </c>
      <c r="F14" s="220">
        <v>3505</v>
      </c>
      <c r="G14" s="220">
        <v>15652</v>
      </c>
      <c r="H14" s="221">
        <v>5501</v>
      </c>
      <c r="I14" s="8"/>
    </row>
    <row r="15" spans="1:9" ht="18" customHeight="1">
      <c r="A15" s="53" t="s">
        <v>65</v>
      </c>
      <c r="B15" s="220">
        <v>6842</v>
      </c>
      <c r="C15" s="220">
        <f t="shared" si="0"/>
        <v>22927</v>
      </c>
      <c r="D15" s="220">
        <v>11429</v>
      </c>
      <c r="E15" s="220">
        <v>11498</v>
      </c>
      <c r="F15" s="220">
        <v>3346</v>
      </c>
      <c r="G15" s="220">
        <v>14570</v>
      </c>
      <c r="H15" s="221">
        <v>5011</v>
      </c>
      <c r="I15" s="8"/>
    </row>
    <row r="16" spans="1:9" ht="18" customHeight="1">
      <c r="A16" s="52" t="s">
        <v>73</v>
      </c>
      <c r="B16" s="220">
        <v>3773</v>
      </c>
      <c r="C16" s="220">
        <f t="shared" si="0"/>
        <v>12829</v>
      </c>
      <c r="D16" s="220">
        <v>6314</v>
      </c>
      <c r="E16" s="220">
        <v>6515</v>
      </c>
      <c r="F16" s="220">
        <v>1696</v>
      </c>
      <c r="G16" s="220">
        <v>8015</v>
      </c>
      <c r="H16" s="221">
        <v>3118</v>
      </c>
      <c r="I16" s="8"/>
    </row>
    <row r="17" spans="1:9" ht="18" customHeight="1">
      <c r="A17" s="53" t="s">
        <v>66</v>
      </c>
      <c r="B17" s="272">
        <v>12990</v>
      </c>
      <c r="C17" s="220">
        <f>SUM(D17:E17)</f>
        <v>37269</v>
      </c>
      <c r="D17" s="272">
        <v>18769</v>
      </c>
      <c r="E17" s="272">
        <v>18500</v>
      </c>
      <c r="F17" s="272">
        <v>6162</v>
      </c>
      <c r="G17" s="272">
        <v>25168</v>
      </c>
      <c r="H17" s="273">
        <v>5939</v>
      </c>
      <c r="I17" s="8"/>
    </row>
    <row r="18" spans="1:9" s="13" customFormat="1" ht="20.25" customHeight="1">
      <c r="A18" s="215" t="s">
        <v>127</v>
      </c>
      <c r="B18" s="274">
        <v>21355</v>
      </c>
      <c r="C18" s="275">
        <f>SUM(D18:E18)</f>
        <v>57416</v>
      </c>
      <c r="D18" s="274">
        <v>29848</v>
      </c>
      <c r="E18" s="274">
        <v>27568</v>
      </c>
      <c r="F18" s="274">
        <v>11387</v>
      </c>
      <c r="G18" s="274">
        <v>39122</v>
      </c>
      <c r="H18" s="276">
        <v>6907</v>
      </c>
      <c r="I18" s="14"/>
    </row>
    <row r="19" spans="1:8" ht="21" customHeight="1" thickBot="1">
      <c r="A19" s="285" t="s">
        <v>288</v>
      </c>
      <c r="B19" s="286">
        <f aca="true" t="shared" si="1" ref="B19:H19">SUM(B6:B18)</f>
        <v>599405</v>
      </c>
      <c r="C19" s="286">
        <f t="shared" si="1"/>
        <v>1577532</v>
      </c>
      <c r="D19" s="286">
        <f t="shared" si="1"/>
        <v>813139</v>
      </c>
      <c r="E19" s="286">
        <f t="shared" si="1"/>
        <v>764393</v>
      </c>
      <c r="F19" s="286">
        <f t="shared" si="1"/>
        <v>247704</v>
      </c>
      <c r="G19" s="286">
        <f t="shared" si="1"/>
        <v>1074164</v>
      </c>
      <c r="H19" s="287">
        <f t="shared" si="1"/>
        <v>255664</v>
      </c>
    </row>
    <row r="24" ht="12.75">
      <c r="G24" s="24"/>
    </row>
  </sheetData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colBreaks count="1" manualBreakCount="1">
    <brk id="8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12.3984375" style="194" customWidth="1"/>
    <col min="2" max="8" width="11.69921875" style="194" customWidth="1"/>
    <col min="9" max="16384" width="9.09765625" style="194" customWidth="1"/>
  </cols>
  <sheetData>
    <row r="2" spans="1:8" ht="18" customHeight="1" thickBot="1">
      <c r="A2" s="37" t="s">
        <v>289</v>
      </c>
      <c r="B2" s="200"/>
      <c r="C2" s="200"/>
      <c r="D2" s="200"/>
      <c r="E2" s="200"/>
      <c r="F2" s="200"/>
      <c r="G2" s="200"/>
      <c r="H2" s="201" t="s">
        <v>314</v>
      </c>
    </row>
    <row r="3" spans="1:8" s="195" customFormat="1" ht="18" customHeight="1">
      <c r="A3" s="202"/>
      <c r="B3" s="191" t="s">
        <v>338</v>
      </c>
      <c r="C3" s="191" t="s">
        <v>293</v>
      </c>
      <c r="D3" s="191" t="s">
        <v>290</v>
      </c>
      <c r="E3" s="191" t="s">
        <v>291</v>
      </c>
      <c r="F3" s="191" t="s">
        <v>294</v>
      </c>
      <c r="G3" s="191" t="s">
        <v>295</v>
      </c>
      <c r="H3" s="192" t="s">
        <v>292</v>
      </c>
    </row>
    <row r="4" spans="1:9" ht="18.75" customHeight="1">
      <c r="A4" s="203" t="s">
        <v>63</v>
      </c>
      <c r="B4" s="282">
        <v>12055</v>
      </c>
      <c r="C4" s="279">
        <v>6090</v>
      </c>
      <c r="D4" s="279">
        <v>1787</v>
      </c>
      <c r="E4" s="279">
        <v>1690</v>
      </c>
      <c r="F4" s="279">
        <v>1331</v>
      </c>
      <c r="G4" s="279">
        <v>169</v>
      </c>
      <c r="H4" s="280">
        <f aca="true" t="shared" si="0" ref="H4:H16">B4-SUM(C4:G4)</f>
        <v>988</v>
      </c>
      <c r="I4" s="196"/>
    </row>
    <row r="5" spans="1:9" ht="18.75" customHeight="1">
      <c r="A5" s="190" t="s">
        <v>69</v>
      </c>
      <c r="B5" s="281">
        <v>4218</v>
      </c>
      <c r="C5" s="222">
        <v>2715</v>
      </c>
      <c r="D5" s="222">
        <v>95</v>
      </c>
      <c r="E5" s="222">
        <v>390</v>
      </c>
      <c r="F5" s="222">
        <v>279</v>
      </c>
      <c r="G5" s="222">
        <v>182</v>
      </c>
      <c r="H5" s="223">
        <f t="shared" si="0"/>
        <v>557</v>
      </c>
      <c r="I5" s="196"/>
    </row>
    <row r="6" spans="1:9" ht="18.75" customHeight="1">
      <c r="A6" s="190" t="s">
        <v>70</v>
      </c>
      <c r="B6" s="283">
        <v>5028</v>
      </c>
      <c r="C6" s="222">
        <v>1865</v>
      </c>
      <c r="D6" s="222">
        <v>376</v>
      </c>
      <c r="E6" s="222">
        <v>1127</v>
      </c>
      <c r="F6" s="222">
        <v>973</v>
      </c>
      <c r="G6" s="222">
        <v>94</v>
      </c>
      <c r="H6" s="223">
        <f t="shared" si="0"/>
        <v>593</v>
      </c>
      <c r="I6" s="196"/>
    </row>
    <row r="7" spans="1:9" ht="18.75" customHeight="1">
      <c r="A7" s="190" t="s">
        <v>126</v>
      </c>
      <c r="B7" s="284">
        <v>16800</v>
      </c>
      <c r="C7" s="222">
        <v>7917</v>
      </c>
      <c r="D7" s="222">
        <v>1567</v>
      </c>
      <c r="E7" s="222">
        <v>3092</v>
      </c>
      <c r="F7" s="222">
        <v>1158</v>
      </c>
      <c r="G7" s="222">
        <v>797</v>
      </c>
      <c r="H7" s="223">
        <f t="shared" si="0"/>
        <v>2269</v>
      </c>
      <c r="I7" s="196"/>
    </row>
    <row r="8" spans="1:9" ht="18.75" customHeight="1">
      <c r="A8" s="190" t="s">
        <v>61</v>
      </c>
      <c r="B8" s="284">
        <v>6754</v>
      </c>
      <c r="C8" s="222">
        <v>3261</v>
      </c>
      <c r="D8" s="222">
        <v>385</v>
      </c>
      <c r="E8" s="222">
        <v>953</v>
      </c>
      <c r="F8" s="222">
        <v>1109</v>
      </c>
      <c r="G8" s="222">
        <v>170</v>
      </c>
      <c r="H8" s="223">
        <f t="shared" si="0"/>
        <v>876</v>
      </c>
      <c r="I8" s="196"/>
    </row>
    <row r="9" spans="1:9" ht="18.75" customHeight="1">
      <c r="A9" s="190" t="s">
        <v>72</v>
      </c>
      <c r="B9" s="284">
        <v>5964</v>
      </c>
      <c r="C9" s="222">
        <v>3478</v>
      </c>
      <c r="D9" s="222">
        <v>370</v>
      </c>
      <c r="E9" s="222">
        <v>590</v>
      </c>
      <c r="F9" s="222">
        <v>424</v>
      </c>
      <c r="G9" s="222">
        <v>418</v>
      </c>
      <c r="H9" s="223">
        <f t="shared" si="0"/>
        <v>684</v>
      </c>
      <c r="I9" s="196"/>
    </row>
    <row r="10" spans="1:9" ht="18.75" customHeight="1">
      <c r="A10" s="190" t="s">
        <v>68</v>
      </c>
      <c r="B10" s="284">
        <v>4496</v>
      </c>
      <c r="C10" s="222">
        <v>3169</v>
      </c>
      <c r="D10" s="222">
        <v>151</v>
      </c>
      <c r="E10" s="222">
        <v>361</v>
      </c>
      <c r="F10" s="222">
        <v>368</v>
      </c>
      <c r="G10" s="222">
        <v>161</v>
      </c>
      <c r="H10" s="223">
        <f t="shared" si="0"/>
        <v>286</v>
      </c>
      <c r="I10" s="196"/>
    </row>
    <row r="11" spans="1:9" ht="18.75" customHeight="1">
      <c r="A11" s="190" t="s">
        <v>67</v>
      </c>
      <c r="B11" s="284">
        <v>2642</v>
      </c>
      <c r="C11" s="222">
        <v>1825</v>
      </c>
      <c r="D11" s="222">
        <v>173</v>
      </c>
      <c r="E11" s="222">
        <v>187</v>
      </c>
      <c r="F11" s="222">
        <v>164</v>
      </c>
      <c r="G11" s="222">
        <v>54</v>
      </c>
      <c r="H11" s="223">
        <f t="shared" si="0"/>
        <v>239</v>
      </c>
      <c r="I11" s="196"/>
    </row>
    <row r="12" spans="1:9" ht="18.75" customHeight="1">
      <c r="A12" s="190" t="s">
        <v>62</v>
      </c>
      <c r="B12" s="284">
        <v>456</v>
      </c>
      <c r="C12" s="222">
        <v>122</v>
      </c>
      <c r="D12" s="222">
        <v>26</v>
      </c>
      <c r="E12" s="222">
        <v>120</v>
      </c>
      <c r="F12" s="222">
        <v>34</v>
      </c>
      <c r="G12" s="222">
        <v>31</v>
      </c>
      <c r="H12" s="223">
        <f t="shared" si="0"/>
        <v>123</v>
      </c>
      <c r="I12" s="196"/>
    </row>
    <row r="13" spans="1:9" ht="18.75" customHeight="1">
      <c r="A13" s="190" t="s">
        <v>65</v>
      </c>
      <c r="B13" s="284">
        <v>258</v>
      </c>
      <c r="C13" s="222">
        <v>69</v>
      </c>
      <c r="D13" s="222">
        <v>14</v>
      </c>
      <c r="E13" s="222">
        <v>60</v>
      </c>
      <c r="F13" s="222">
        <v>66</v>
      </c>
      <c r="G13" s="222">
        <v>12</v>
      </c>
      <c r="H13" s="223">
        <f t="shared" si="0"/>
        <v>37</v>
      </c>
      <c r="I13" s="196"/>
    </row>
    <row r="14" spans="1:9" ht="18.75" customHeight="1">
      <c r="A14" s="190" t="s">
        <v>73</v>
      </c>
      <c r="B14" s="284">
        <v>98</v>
      </c>
      <c r="C14" s="222">
        <v>4</v>
      </c>
      <c r="D14" s="222">
        <v>9</v>
      </c>
      <c r="E14" s="222">
        <v>35</v>
      </c>
      <c r="F14" s="222">
        <v>45</v>
      </c>
      <c r="G14" s="222">
        <v>1</v>
      </c>
      <c r="H14" s="223">
        <f t="shared" si="0"/>
        <v>4</v>
      </c>
      <c r="I14" s="196"/>
    </row>
    <row r="15" spans="1:9" ht="18.75" customHeight="1">
      <c r="A15" s="190" t="s">
        <v>66</v>
      </c>
      <c r="B15" s="284">
        <v>1094</v>
      </c>
      <c r="C15" s="222">
        <v>492</v>
      </c>
      <c r="D15" s="281">
        <v>32</v>
      </c>
      <c r="E15" s="281">
        <v>247</v>
      </c>
      <c r="F15" s="281">
        <v>100</v>
      </c>
      <c r="G15" s="281">
        <v>22</v>
      </c>
      <c r="H15" s="223">
        <f t="shared" si="0"/>
        <v>201</v>
      </c>
      <c r="I15" s="196"/>
    </row>
    <row r="16" spans="1:9" s="193" customFormat="1" ht="18.75" customHeight="1">
      <c r="A16" s="197" t="s">
        <v>127</v>
      </c>
      <c r="B16" s="284">
        <v>2030</v>
      </c>
      <c r="C16" s="222">
        <v>1102</v>
      </c>
      <c r="D16" s="281">
        <v>145</v>
      </c>
      <c r="E16" s="281">
        <v>307</v>
      </c>
      <c r="F16" s="281">
        <v>155</v>
      </c>
      <c r="G16" s="281">
        <v>55</v>
      </c>
      <c r="H16" s="223">
        <f t="shared" si="0"/>
        <v>266</v>
      </c>
      <c r="I16" s="198"/>
    </row>
    <row r="17" spans="1:8" s="199" customFormat="1" ht="18.75" customHeight="1" thickBot="1">
      <c r="A17" s="277" t="s">
        <v>288</v>
      </c>
      <c r="B17" s="278">
        <f aca="true" t="shared" si="1" ref="B17:H17">SUM(B4:B16)</f>
        <v>61893</v>
      </c>
      <c r="C17" s="278">
        <f t="shared" si="1"/>
        <v>32109</v>
      </c>
      <c r="D17" s="278">
        <f t="shared" si="1"/>
        <v>5130</v>
      </c>
      <c r="E17" s="278">
        <f t="shared" si="1"/>
        <v>9159</v>
      </c>
      <c r="F17" s="278">
        <f t="shared" si="1"/>
        <v>6206</v>
      </c>
      <c r="G17" s="278">
        <f t="shared" si="1"/>
        <v>2166</v>
      </c>
      <c r="H17" s="395">
        <f t="shared" si="1"/>
        <v>7123</v>
      </c>
    </row>
  </sheetData>
  <printOptions/>
  <pageMargins left="0.75" right="0.75" top="1" bottom="1" header="0.512" footer="0.51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7.69921875" style="24" customWidth="1"/>
    <col min="2" max="7" width="9.09765625" style="24" customWidth="1"/>
    <col min="8" max="8" width="10.09765625" style="24" customWidth="1"/>
    <col min="9" max="16384" width="9.09765625" style="24" customWidth="1"/>
  </cols>
  <sheetData>
    <row r="1" spans="1:10" ht="18" customHeight="1" thickBot="1">
      <c r="A1" s="25" t="s">
        <v>297</v>
      </c>
      <c r="B1" s="141"/>
      <c r="C1" s="141"/>
      <c r="D1" s="141"/>
      <c r="E1" s="141"/>
      <c r="F1" s="141"/>
      <c r="G1" s="141"/>
      <c r="H1" s="141"/>
      <c r="I1" s="141"/>
      <c r="J1" s="135" t="s">
        <v>302</v>
      </c>
    </row>
    <row r="2" spans="1:10" s="25" customFormat="1" ht="20.25" customHeight="1">
      <c r="A2" s="421"/>
      <c r="B2" s="423" t="s">
        <v>210</v>
      </c>
      <c r="C2" s="423" t="s">
        <v>211</v>
      </c>
      <c r="D2" s="423"/>
      <c r="E2" s="423"/>
      <c r="F2" s="423" t="s">
        <v>212</v>
      </c>
      <c r="G2" s="423"/>
      <c r="H2" s="423"/>
      <c r="I2" s="425"/>
      <c r="J2" s="425" t="s">
        <v>213</v>
      </c>
    </row>
    <row r="3" spans="1:10" s="25" customFormat="1" ht="30" customHeight="1">
      <c r="A3" s="422"/>
      <c r="B3" s="424"/>
      <c r="C3" s="142" t="s">
        <v>214</v>
      </c>
      <c r="D3" s="142" t="s">
        <v>215</v>
      </c>
      <c r="E3" s="143" t="s">
        <v>216</v>
      </c>
      <c r="F3" s="142" t="s">
        <v>217</v>
      </c>
      <c r="G3" s="142" t="s">
        <v>218</v>
      </c>
      <c r="H3" s="143" t="s">
        <v>342</v>
      </c>
      <c r="I3" s="144" t="s">
        <v>216</v>
      </c>
      <c r="J3" s="426"/>
    </row>
    <row r="4" spans="1:12" ht="18" customHeight="1">
      <c r="A4" s="417" t="s">
        <v>106</v>
      </c>
      <c r="B4" s="51" t="s">
        <v>153</v>
      </c>
      <c r="C4" s="59">
        <v>3873</v>
      </c>
      <c r="D4" s="59">
        <v>2026</v>
      </c>
      <c r="E4" s="59">
        <f>C4-D4</f>
        <v>1847</v>
      </c>
      <c r="F4" s="59">
        <v>14998</v>
      </c>
      <c r="G4" s="59">
        <v>13474</v>
      </c>
      <c r="H4" s="60">
        <v>-7</v>
      </c>
      <c r="I4" s="61">
        <f>F4-G4+H4</f>
        <v>1517</v>
      </c>
      <c r="J4" s="61">
        <f aca="true" t="shared" si="0" ref="J4:J11">E4+I4</f>
        <v>3364</v>
      </c>
      <c r="L4" s="26"/>
    </row>
    <row r="5" spans="1:10" ht="18" customHeight="1">
      <c r="A5" s="415"/>
      <c r="B5" s="51" t="s">
        <v>154</v>
      </c>
      <c r="C5" s="59">
        <v>3736</v>
      </c>
      <c r="D5" s="59">
        <v>2459</v>
      </c>
      <c r="E5" s="59">
        <f>C5-D5</f>
        <v>1277</v>
      </c>
      <c r="F5" s="59">
        <v>17840</v>
      </c>
      <c r="G5" s="59">
        <v>16116</v>
      </c>
      <c r="H5" s="59">
        <v>145</v>
      </c>
      <c r="I5" s="61">
        <f>F5-G5+H5</f>
        <v>1869</v>
      </c>
      <c r="J5" s="61">
        <f t="shared" si="0"/>
        <v>3146</v>
      </c>
    </row>
    <row r="6" spans="1:10" ht="18" customHeight="1">
      <c r="A6" s="416"/>
      <c r="B6" s="290" t="s">
        <v>287</v>
      </c>
      <c r="C6" s="291">
        <v>3885</v>
      </c>
      <c r="D6" s="291">
        <v>2452</v>
      </c>
      <c r="E6" s="291">
        <f>C6-D6</f>
        <v>1433</v>
      </c>
      <c r="F6" s="291">
        <v>16953</v>
      </c>
      <c r="G6" s="291">
        <v>16002</v>
      </c>
      <c r="H6" s="291">
        <v>155</v>
      </c>
      <c r="I6" s="292">
        <f>F6-G6+H6</f>
        <v>1106</v>
      </c>
      <c r="J6" s="292">
        <f t="shared" si="0"/>
        <v>2539</v>
      </c>
    </row>
    <row r="7" spans="1:10" ht="18" customHeight="1">
      <c r="A7" s="417" t="s">
        <v>150</v>
      </c>
      <c r="B7" s="293" t="s">
        <v>101</v>
      </c>
      <c r="C7" s="62">
        <v>773</v>
      </c>
      <c r="D7" s="62">
        <v>481</v>
      </c>
      <c r="E7" s="62">
        <f>C7-D7</f>
        <v>292</v>
      </c>
      <c r="F7" s="62">
        <v>2426</v>
      </c>
      <c r="G7" s="62">
        <v>2502</v>
      </c>
      <c r="H7" s="62">
        <v>3</v>
      </c>
      <c r="I7" s="64">
        <f aca="true" t="shared" si="1" ref="I7:I14">F7-G7+H7</f>
        <v>-73</v>
      </c>
      <c r="J7" s="64">
        <f t="shared" si="0"/>
        <v>219</v>
      </c>
    </row>
    <row r="8" spans="1:10" ht="18" customHeight="1">
      <c r="A8" s="415"/>
      <c r="B8" s="293" t="s">
        <v>128</v>
      </c>
      <c r="C8" s="62">
        <v>708</v>
      </c>
      <c r="D8" s="62">
        <v>544</v>
      </c>
      <c r="E8" s="62">
        <v>164</v>
      </c>
      <c r="F8" s="62">
        <v>3470</v>
      </c>
      <c r="G8" s="62">
        <v>2891</v>
      </c>
      <c r="H8" s="62">
        <v>-9</v>
      </c>
      <c r="I8" s="64">
        <f t="shared" si="1"/>
        <v>570</v>
      </c>
      <c r="J8" s="64">
        <f t="shared" si="0"/>
        <v>734</v>
      </c>
    </row>
    <row r="9" spans="1:10" ht="18" customHeight="1">
      <c r="A9" s="416"/>
      <c r="B9" s="290" t="s">
        <v>287</v>
      </c>
      <c r="C9" s="291">
        <v>740</v>
      </c>
      <c r="D9" s="291">
        <v>561</v>
      </c>
      <c r="E9" s="291">
        <f>C9-D9</f>
        <v>179</v>
      </c>
      <c r="F9" s="291">
        <v>2200</v>
      </c>
      <c r="G9" s="291">
        <v>2193</v>
      </c>
      <c r="H9" s="291">
        <v>1</v>
      </c>
      <c r="I9" s="292">
        <f>F9-G9+H9</f>
        <v>8</v>
      </c>
      <c r="J9" s="292">
        <f>E9+I9</f>
        <v>187</v>
      </c>
    </row>
    <row r="10" spans="1:10" ht="18" customHeight="1">
      <c r="A10" s="417" t="s">
        <v>104</v>
      </c>
      <c r="B10" s="293" t="s">
        <v>101</v>
      </c>
      <c r="C10" s="62">
        <v>1833</v>
      </c>
      <c r="D10" s="62">
        <v>649</v>
      </c>
      <c r="E10" s="62">
        <f>C10-D10</f>
        <v>1184</v>
      </c>
      <c r="F10" s="62">
        <v>7363</v>
      </c>
      <c r="G10" s="62">
        <v>7713</v>
      </c>
      <c r="H10" s="62">
        <v>39</v>
      </c>
      <c r="I10" s="64">
        <f>F10-G10+H10</f>
        <v>-311</v>
      </c>
      <c r="J10" s="64">
        <f>E10+I10</f>
        <v>873</v>
      </c>
    </row>
    <row r="11" spans="1:10" ht="18" customHeight="1">
      <c r="A11" s="419"/>
      <c r="B11" s="293" t="s">
        <v>128</v>
      </c>
      <c r="C11" s="62">
        <v>1722</v>
      </c>
      <c r="D11" s="62">
        <v>786</v>
      </c>
      <c r="E11" s="62">
        <f aca="true" t="shared" si="2" ref="E11:E18">C11-D11</f>
        <v>936</v>
      </c>
      <c r="F11" s="62">
        <v>9918</v>
      </c>
      <c r="G11" s="62">
        <v>9149</v>
      </c>
      <c r="H11" s="62">
        <v>40</v>
      </c>
      <c r="I11" s="64">
        <f t="shared" si="1"/>
        <v>809</v>
      </c>
      <c r="J11" s="64">
        <f t="shared" si="0"/>
        <v>1745</v>
      </c>
    </row>
    <row r="12" spans="1:10" ht="18" customHeight="1">
      <c r="A12" s="420"/>
      <c r="B12" s="290" t="s">
        <v>287</v>
      </c>
      <c r="C12" s="291">
        <v>1705</v>
      </c>
      <c r="D12" s="291">
        <v>843</v>
      </c>
      <c r="E12" s="291">
        <f t="shared" si="2"/>
        <v>862</v>
      </c>
      <c r="F12" s="291">
        <v>10054</v>
      </c>
      <c r="G12" s="291">
        <v>9779</v>
      </c>
      <c r="H12" s="291">
        <v>52</v>
      </c>
      <c r="I12" s="292">
        <f>F12-G12+H12</f>
        <v>327</v>
      </c>
      <c r="J12" s="292">
        <f aca="true" t="shared" si="3" ref="J12:J18">E12+I12</f>
        <v>1189</v>
      </c>
    </row>
    <row r="13" spans="1:10" ht="18" customHeight="1">
      <c r="A13" s="417" t="s">
        <v>123</v>
      </c>
      <c r="B13" s="293" t="s">
        <v>101</v>
      </c>
      <c r="C13" s="62">
        <v>4390</v>
      </c>
      <c r="D13" s="62">
        <v>1672</v>
      </c>
      <c r="E13" s="62">
        <f>C13-D13</f>
        <v>2718</v>
      </c>
      <c r="F13" s="62">
        <v>13803</v>
      </c>
      <c r="G13" s="62">
        <v>14939</v>
      </c>
      <c r="H13" s="62">
        <v>-89</v>
      </c>
      <c r="I13" s="64">
        <f>F13-G13+H13</f>
        <v>-1225</v>
      </c>
      <c r="J13" s="64">
        <f t="shared" si="3"/>
        <v>1493</v>
      </c>
    </row>
    <row r="14" spans="1:10" ht="18" customHeight="1">
      <c r="A14" s="419"/>
      <c r="B14" s="293" t="s">
        <v>128</v>
      </c>
      <c r="C14" s="62">
        <v>4152</v>
      </c>
      <c r="D14" s="62">
        <v>2083</v>
      </c>
      <c r="E14" s="62">
        <f>C14-D14</f>
        <v>2069</v>
      </c>
      <c r="F14" s="62">
        <v>19485</v>
      </c>
      <c r="G14" s="62">
        <v>17072</v>
      </c>
      <c r="H14" s="62">
        <v>-19</v>
      </c>
      <c r="I14" s="64">
        <f t="shared" si="1"/>
        <v>2394</v>
      </c>
      <c r="J14" s="64">
        <f t="shared" si="3"/>
        <v>4463</v>
      </c>
    </row>
    <row r="15" spans="1:10" ht="18" customHeight="1">
      <c r="A15" s="420"/>
      <c r="B15" s="290" t="s">
        <v>287</v>
      </c>
      <c r="C15" s="291">
        <v>4497</v>
      </c>
      <c r="D15" s="291">
        <v>2501</v>
      </c>
      <c r="E15" s="291">
        <f t="shared" si="2"/>
        <v>1996</v>
      </c>
      <c r="F15" s="291">
        <v>20824</v>
      </c>
      <c r="G15" s="291">
        <v>19119</v>
      </c>
      <c r="H15" s="291">
        <v>69</v>
      </c>
      <c r="I15" s="292">
        <f>F15-G15+H15</f>
        <v>1774</v>
      </c>
      <c r="J15" s="292">
        <f t="shared" si="3"/>
        <v>3770</v>
      </c>
    </row>
    <row r="16" spans="1:10" ht="18" customHeight="1">
      <c r="A16" s="417" t="s">
        <v>158</v>
      </c>
      <c r="B16" s="293" t="s">
        <v>101</v>
      </c>
      <c r="C16" s="62">
        <v>2128</v>
      </c>
      <c r="D16" s="62">
        <v>902</v>
      </c>
      <c r="E16" s="62">
        <f>C16-D16</f>
        <v>1226</v>
      </c>
      <c r="F16" s="62">
        <v>8087</v>
      </c>
      <c r="G16" s="62">
        <v>7227</v>
      </c>
      <c r="H16" s="62">
        <v>-31</v>
      </c>
      <c r="I16" s="64">
        <f>F16-G16+H16</f>
        <v>829</v>
      </c>
      <c r="J16" s="64">
        <f t="shared" si="3"/>
        <v>2055</v>
      </c>
    </row>
    <row r="17" spans="1:10" ht="18" customHeight="1">
      <c r="A17" s="419"/>
      <c r="B17" s="293" t="s">
        <v>128</v>
      </c>
      <c r="C17" s="62">
        <v>2016</v>
      </c>
      <c r="D17" s="62">
        <v>964</v>
      </c>
      <c r="E17" s="62">
        <f t="shared" si="2"/>
        <v>1052</v>
      </c>
      <c r="F17" s="62">
        <v>9920</v>
      </c>
      <c r="G17" s="62">
        <v>8111</v>
      </c>
      <c r="H17" s="62">
        <v>18</v>
      </c>
      <c r="I17" s="64">
        <f>F17-G17+H17</f>
        <v>1827</v>
      </c>
      <c r="J17" s="64">
        <f t="shared" si="3"/>
        <v>2879</v>
      </c>
    </row>
    <row r="18" spans="1:10" ht="18" customHeight="1">
      <c r="A18" s="420"/>
      <c r="B18" s="290" t="s">
        <v>287</v>
      </c>
      <c r="C18" s="291">
        <v>2157</v>
      </c>
      <c r="D18" s="291">
        <v>1013</v>
      </c>
      <c r="E18" s="291">
        <f t="shared" si="2"/>
        <v>1144</v>
      </c>
      <c r="F18" s="291">
        <v>9973</v>
      </c>
      <c r="G18" s="291">
        <v>9304</v>
      </c>
      <c r="H18" s="291">
        <v>40</v>
      </c>
      <c r="I18" s="292">
        <f>F18-G18+H18</f>
        <v>709</v>
      </c>
      <c r="J18" s="292">
        <f t="shared" si="3"/>
        <v>1853</v>
      </c>
    </row>
    <row r="19" spans="1:10" ht="18" customHeight="1">
      <c r="A19" s="415" t="s">
        <v>107</v>
      </c>
      <c r="B19" s="293" t="s">
        <v>101</v>
      </c>
      <c r="C19" s="62">
        <v>1099</v>
      </c>
      <c r="D19" s="62">
        <v>683</v>
      </c>
      <c r="E19" s="62">
        <f>C19-D19</f>
        <v>416</v>
      </c>
      <c r="F19" s="62">
        <v>2709</v>
      </c>
      <c r="G19" s="62">
        <v>2785</v>
      </c>
      <c r="H19" s="62" t="s">
        <v>96</v>
      </c>
      <c r="I19" s="62">
        <v>-76</v>
      </c>
      <c r="J19" s="64">
        <f aca="true" t="shared" si="4" ref="J19:J24">E19+I19</f>
        <v>340</v>
      </c>
    </row>
    <row r="20" spans="1:10" ht="18" customHeight="1">
      <c r="A20" s="415"/>
      <c r="B20" s="293" t="s">
        <v>128</v>
      </c>
      <c r="C20" s="62">
        <v>1023</v>
      </c>
      <c r="D20" s="62">
        <v>828</v>
      </c>
      <c r="E20" s="62">
        <f>C20-D20</f>
        <v>195</v>
      </c>
      <c r="F20" s="62">
        <v>4877</v>
      </c>
      <c r="G20" s="62">
        <v>4402</v>
      </c>
      <c r="H20" s="63">
        <v>18</v>
      </c>
      <c r="I20" s="62">
        <f aca="true" t="shared" si="5" ref="I20:I34">F20-G20+H20</f>
        <v>493</v>
      </c>
      <c r="J20" s="64">
        <f t="shared" si="4"/>
        <v>688</v>
      </c>
    </row>
    <row r="21" spans="1:10" ht="18" customHeight="1">
      <c r="A21" s="416"/>
      <c r="B21" s="290" t="s">
        <v>287</v>
      </c>
      <c r="C21" s="291">
        <v>1053</v>
      </c>
      <c r="D21" s="291">
        <v>824</v>
      </c>
      <c r="E21" s="291">
        <f>C21-D21</f>
        <v>229</v>
      </c>
      <c r="F21" s="291">
        <v>5551</v>
      </c>
      <c r="G21" s="291">
        <v>4964</v>
      </c>
      <c r="H21" s="291">
        <v>-75</v>
      </c>
      <c r="I21" s="292">
        <f t="shared" si="5"/>
        <v>512</v>
      </c>
      <c r="J21" s="292">
        <f t="shared" si="4"/>
        <v>741</v>
      </c>
    </row>
    <row r="22" spans="1:10" ht="18" customHeight="1">
      <c r="A22" s="417" t="s">
        <v>109</v>
      </c>
      <c r="B22" s="293" t="s">
        <v>101</v>
      </c>
      <c r="C22" s="62">
        <v>888</v>
      </c>
      <c r="D22" s="62">
        <v>341</v>
      </c>
      <c r="E22" s="62">
        <f>C22-D22</f>
        <v>547</v>
      </c>
      <c r="F22" s="62">
        <v>4073</v>
      </c>
      <c r="G22" s="62">
        <v>3786</v>
      </c>
      <c r="H22" s="63">
        <v>-8</v>
      </c>
      <c r="I22" s="62">
        <f t="shared" si="5"/>
        <v>279</v>
      </c>
      <c r="J22" s="64">
        <f t="shared" si="4"/>
        <v>826</v>
      </c>
    </row>
    <row r="23" spans="1:10" ht="18" customHeight="1">
      <c r="A23" s="415"/>
      <c r="B23" s="293" t="s">
        <v>128</v>
      </c>
      <c r="C23" s="62">
        <v>798</v>
      </c>
      <c r="D23" s="62">
        <v>391</v>
      </c>
      <c r="E23" s="62">
        <v>407</v>
      </c>
      <c r="F23" s="62">
        <v>5526</v>
      </c>
      <c r="G23" s="62">
        <v>4934</v>
      </c>
      <c r="H23" s="62">
        <v>-11</v>
      </c>
      <c r="I23" s="62">
        <f t="shared" si="5"/>
        <v>581</v>
      </c>
      <c r="J23" s="64">
        <f t="shared" si="4"/>
        <v>988</v>
      </c>
    </row>
    <row r="24" spans="1:10" ht="18" customHeight="1">
      <c r="A24" s="416"/>
      <c r="B24" s="290" t="s">
        <v>287</v>
      </c>
      <c r="C24" s="291">
        <v>855</v>
      </c>
      <c r="D24" s="291">
        <v>396</v>
      </c>
      <c r="E24" s="291">
        <f>C24-D24</f>
        <v>459</v>
      </c>
      <c r="F24" s="291">
        <v>5612</v>
      </c>
      <c r="G24" s="291">
        <v>5562</v>
      </c>
      <c r="H24" s="291">
        <v>14</v>
      </c>
      <c r="I24" s="292">
        <f t="shared" si="5"/>
        <v>64</v>
      </c>
      <c r="J24" s="292">
        <f t="shared" si="4"/>
        <v>523</v>
      </c>
    </row>
    <row r="25" spans="1:10" ht="18" customHeight="1">
      <c r="A25" s="417" t="s">
        <v>100</v>
      </c>
      <c r="B25" s="293" t="s">
        <v>101</v>
      </c>
      <c r="C25" s="62">
        <v>455</v>
      </c>
      <c r="D25" s="62">
        <v>257</v>
      </c>
      <c r="E25" s="62">
        <f aca="true" t="shared" si="6" ref="E25:E33">C25-D25</f>
        <v>198</v>
      </c>
      <c r="F25" s="62">
        <v>2058</v>
      </c>
      <c r="G25" s="62">
        <v>1742</v>
      </c>
      <c r="H25" s="62">
        <v>-6</v>
      </c>
      <c r="I25" s="62">
        <f t="shared" si="5"/>
        <v>310</v>
      </c>
      <c r="J25" s="64">
        <f aca="true" t="shared" si="7" ref="J25:J33">E25+I25</f>
        <v>508</v>
      </c>
    </row>
    <row r="26" spans="1:10" ht="18" customHeight="1">
      <c r="A26" s="415"/>
      <c r="B26" s="293" t="s">
        <v>128</v>
      </c>
      <c r="C26" s="62">
        <v>461</v>
      </c>
      <c r="D26" s="62">
        <v>289</v>
      </c>
      <c r="E26" s="62">
        <f t="shared" si="6"/>
        <v>172</v>
      </c>
      <c r="F26" s="62">
        <v>2953</v>
      </c>
      <c r="G26" s="62">
        <v>1966</v>
      </c>
      <c r="H26" s="62">
        <v>3</v>
      </c>
      <c r="I26" s="62">
        <f t="shared" si="5"/>
        <v>990</v>
      </c>
      <c r="J26" s="64">
        <f t="shared" si="7"/>
        <v>1162</v>
      </c>
    </row>
    <row r="27" spans="1:10" ht="18" customHeight="1">
      <c r="A27" s="416"/>
      <c r="B27" s="290" t="s">
        <v>287</v>
      </c>
      <c r="C27" s="291">
        <v>516</v>
      </c>
      <c r="D27" s="291">
        <v>310</v>
      </c>
      <c r="E27" s="291">
        <f t="shared" si="6"/>
        <v>206</v>
      </c>
      <c r="F27" s="291">
        <v>2888</v>
      </c>
      <c r="G27" s="291">
        <v>2590</v>
      </c>
      <c r="H27" s="291">
        <v>-8</v>
      </c>
      <c r="I27" s="292">
        <f t="shared" si="5"/>
        <v>290</v>
      </c>
      <c r="J27" s="292">
        <f t="shared" si="7"/>
        <v>496</v>
      </c>
    </row>
    <row r="28" spans="1:10" ht="18" customHeight="1">
      <c r="A28" s="417" t="s">
        <v>105</v>
      </c>
      <c r="B28" s="293" t="s">
        <v>101</v>
      </c>
      <c r="C28" s="62">
        <v>194</v>
      </c>
      <c r="D28" s="62">
        <v>221</v>
      </c>
      <c r="E28" s="62">
        <f t="shared" si="6"/>
        <v>-27</v>
      </c>
      <c r="F28" s="62">
        <v>503</v>
      </c>
      <c r="G28" s="62">
        <v>544</v>
      </c>
      <c r="H28" s="62">
        <v>-4</v>
      </c>
      <c r="I28" s="62">
        <f t="shared" si="5"/>
        <v>-45</v>
      </c>
      <c r="J28" s="64">
        <f t="shared" si="7"/>
        <v>-72</v>
      </c>
    </row>
    <row r="29" spans="1:10" ht="18" customHeight="1">
      <c r="A29" s="415"/>
      <c r="B29" s="293" t="s">
        <v>128</v>
      </c>
      <c r="C29" s="62">
        <v>160</v>
      </c>
      <c r="D29" s="62">
        <v>239</v>
      </c>
      <c r="E29" s="62">
        <f t="shared" si="6"/>
        <v>-79</v>
      </c>
      <c r="F29" s="62">
        <v>541</v>
      </c>
      <c r="G29" s="62">
        <v>572</v>
      </c>
      <c r="H29" s="62">
        <v>6</v>
      </c>
      <c r="I29" s="62">
        <f t="shared" si="5"/>
        <v>-25</v>
      </c>
      <c r="J29" s="64">
        <f t="shared" si="7"/>
        <v>-104</v>
      </c>
    </row>
    <row r="30" spans="1:10" ht="18" customHeight="1">
      <c r="A30" s="416"/>
      <c r="B30" s="290" t="s">
        <v>287</v>
      </c>
      <c r="C30" s="291">
        <v>201</v>
      </c>
      <c r="D30" s="291">
        <v>237</v>
      </c>
      <c r="E30" s="291">
        <f t="shared" si="6"/>
        <v>-36</v>
      </c>
      <c r="F30" s="291">
        <v>616</v>
      </c>
      <c r="G30" s="291">
        <v>622</v>
      </c>
      <c r="H30" s="291">
        <v>0</v>
      </c>
      <c r="I30" s="292">
        <f t="shared" si="5"/>
        <v>-6</v>
      </c>
      <c r="J30" s="292">
        <f t="shared" si="7"/>
        <v>-42</v>
      </c>
    </row>
    <row r="31" spans="1:10" ht="18" customHeight="1">
      <c r="A31" s="417" t="s">
        <v>110</v>
      </c>
      <c r="B31" s="293" t="s">
        <v>101</v>
      </c>
      <c r="C31" s="62">
        <v>182</v>
      </c>
      <c r="D31" s="62">
        <v>168</v>
      </c>
      <c r="E31" s="62">
        <f t="shared" si="6"/>
        <v>14</v>
      </c>
      <c r="F31" s="62">
        <v>546</v>
      </c>
      <c r="G31" s="62">
        <v>488</v>
      </c>
      <c r="H31" s="62">
        <v>1</v>
      </c>
      <c r="I31" s="62">
        <f t="shared" si="5"/>
        <v>59</v>
      </c>
      <c r="J31" s="64">
        <f t="shared" si="7"/>
        <v>73</v>
      </c>
    </row>
    <row r="32" spans="1:10" ht="18" customHeight="1">
      <c r="A32" s="415"/>
      <c r="B32" s="293" t="s">
        <v>128</v>
      </c>
      <c r="C32" s="62">
        <v>217</v>
      </c>
      <c r="D32" s="62">
        <v>196</v>
      </c>
      <c r="E32" s="62">
        <f t="shared" si="6"/>
        <v>21</v>
      </c>
      <c r="F32" s="62">
        <v>726</v>
      </c>
      <c r="G32" s="62">
        <v>616</v>
      </c>
      <c r="H32" s="63">
        <v>3</v>
      </c>
      <c r="I32" s="62">
        <f t="shared" si="5"/>
        <v>113</v>
      </c>
      <c r="J32" s="64">
        <f t="shared" si="7"/>
        <v>134</v>
      </c>
    </row>
    <row r="33" spans="1:10" ht="18" customHeight="1">
      <c r="A33" s="416"/>
      <c r="B33" s="290" t="s">
        <v>287</v>
      </c>
      <c r="C33" s="291">
        <v>185</v>
      </c>
      <c r="D33" s="291">
        <v>219</v>
      </c>
      <c r="E33" s="291">
        <f t="shared" si="6"/>
        <v>-34</v>
      </c>
      <c r="F33" s="291">
        <v>871</v>
      </c>
      <c r="G33" s="291">
        <v>684</v>
      </c>
      <c r="H33" s="291">
        <v>-1</v>
      </c>
      <c r="I33" s="292">
        <f t="shared" si="5"/>
        <v>186</v>
      </c>
      <c r="J33" s="292">
        <f t="shared" si="7"/>
        <v>152</v>
      </c>
    </row>
    <row r="34" spans="1:10" ht="18" customHeight="1">
      <c r="A34" s="417" t="s">
        <v>102</v>
      </c>
      <c r="B34" s="293" t="s">
        <v>101</v>
      </c>
      <c r="C34" s="62">
        <v>111</v>
      </c>
      <c r="D34" s="62">
        <v>108</v>
      </c>
      <c r="E34" s="62">
        <f aca="true" t="shared" si="8" ref="E34:E39">C34-D34</f>
        <v>3</v>
      </c>
      <c r="F34" s="62">
        <v>305</v>
      </c>
      <c r="G34" s="62">
        <v>349</v>
      </c>
      <c r="H34" s="62">
        <v>-1</v>
      </c>
      <c r="I34" s="62">
        <f t="shared" si="5"/>
        <v>-45</v>
      </c>
      <c r="J34" s="64">
        <f aca="true" t="shared" si="9" ref="J34:J39">E34+I34</f>
        <v>-42</v>
      </c>
    </row>
    <row r="35" spans="1:10" ht="18" customHeight="1">
      <c r="A35" s="415"/>
      <c r="B35" s="293" t="s">
        <v>128</v>
      </c>
      <c r="C35" s="62">
        <v>100</v>
      </c>
      <c r="D35" s="62">
        <v>131</v>
      </c>
      <c r="E35" s="62">
        <f t="shared" si="8"/>
        <v>-31</v>
      </c>
      <c r="F35" s="62">
        <v>343</v>
      </c>
      <c r="G35" s="62">
        <v>375</v>
      </c>
      <c r="H35" s="62" t="s">
        <v>96</v>
      </c>
      <c r="I35" s="62">
        <v>-32</v>
      </c>
      <c r="J35" s="64">
        <f t="shared" si="9"/>
        <v>-63</v>
      </c>
    </row>
    <row r="36" spans="1:10" ht="18" customHeight="1">
      <c r="A36" s="416"/>
      <c r="B36" s="290" t="s">
        <v>287</v>
      </c>
      <c r="C36" s="291">
        <v>83</v>
      </c>
      <c r="D36" s="291">
        <v>175</v>
      </c>
      <c r="E36" s="291">
        <f t="shared" si="8"/>
        <v>-92</v>
      </c>
      <c r="F36" s="291">
        <v>330</v>
      </c>
      <c r="G36" s="291">
        <v>380</v>
      </c>
      <c r="H36" s="291">
        <v>3</v>
      </c>
      <c r="I36" s="292">
        <f aca="true" t="shared" si="10" ref="I36:I42">F36-G36+H36</f>
        <v>-47</v>
      </c>
      <c r="J36" s="292">
        <f t="shared" si="9"/>
        <v>-139</v>
      </c>
    </row>
    <row r="37" spans="1:10" ht="18" customHeight="1">
      <c r="A37" s="417" t="s">
        <v>178</v>
      </c>
      <c r="B37" s="293" t="s">
        <v>101</v>
      </c>
      <c r="C37" s="62">
        <v>380</v>
      </c>
      <c r="D37" s="62">
        <v>207</v>
      </c>
      <c r="E37" s="62">
        <f t="shared" si="8"/>
        <v>173</v>
      </c>
      <c r="F37" s="62">
        <v>1493</v>
      </c>
      <c r="G37" s="62">
        <v>1363</v>
      </c>
      <c r="H37" s="62">
        <v>-23</v>
      </c>
      <c r="I37" s="62">
        <f t="shared" si="10"/>
        <v>107</v>
      </c>
      <c r="J37" s="64">
        <f t="shared" si="9"/>
        <v>280</v>
      </c>
    </row>
    <row r="38" spans="1:10" ht="18" customHeight="1">
      <c r="A38" s="415"/>
      <c r="B38" s="293" t="s">
        <v>128</v>
      </c>
      <c r="C38" s="62">
        <v>390</v>
      </c>
      <c r="D38" s="62">
        <v>222</v>
      </c>
      <c r="E38" s="62">
        <f t="shared" si="8"/>
        <v>168</v>
      </c>
      <c r="F38" s="62">
        <v>1951</v>
      </c>
      <c r="G38" s="62">
        <v>1513</v>
      </c>
      <c r="H38" s="62">
        <v>-206</v>
      </c>
      <c r="I38" s="62">
        <f t="shared" si="10"/>
        <v>232</v>
      </c>
      <c r="J38" s="64">
        <f t="shared" si="9"/>
        <v>400</v>
      </c>
    </row>
    <row r="39" spans="1:10" ht="18" customHeight="1">
      <c r="A39" s="416"/>
      <c r="B39" s="290" t="s">
        <v>287</v>
      </c>
      <c r="C39" s="291">
        <v>434</v>
      </c>
      <c r="D39" s="291">
        <v>236</v>
      </c>
      <c r="E39" s="291">
        <f t="shared" si="8"/>
        <v>198</v>
      </c>
      <c r="F39" s="291">
        <v>2219</v>
      </c>
      <c r="G39" s="291">
        <v>1815</v>
      </c>
      <c r="H39" s="291">
        <v>-90</v>
      </c>
      <c r="I39" s="292">
        <f t="shared" si="10"/>
        <v>314</v>
      </c>
      <c r="J39" s="292">
        <f t="shared" si="9"/>
        <v>512</v>
      </c>
    </row>
    <row r="40" spans="1:10" ht="18" customHeight="1">
      <c r="A40" s="417" t="s">
        <v>124</v>
      </c>
      <c r="B40" s="294" t="s">
        <v>101</v>
      </c>
      <c r="C40" s="295">
        <v>688</v>
      </c>
      <c r="D40" s="295">
        <v>230</v>
      </c>
      <c r="E40" s="295">
        <f>C40-D40</f>
        <v>458</v>
      </c>
      <c r="F40" s="295">
        <v>3271</v>
      </c>
      <c r="G40" s="295">
        <v>2284</v>
      </c>
      <c r="H40" s="295">
        <v>46</v>
      </c>
      <c r="I40" s="295">
        <f t="shared" si="10"/>
        <v>1033</v>
      </c>
      <c r="J40" s="296">
        <f>E40+I40</f>
        <v>1491</v>
      </c>
    </row>
    <row r="41" spans="1:10" ht="18" customHeight="1">
      <c r="A41" s="415"/>
      <c r="B41" s="293" t="s">
        <v>128</v>
      </c>
      <c r="C41" s="62">
        <v>711</v>
      </c>
      <c r="D41" s="62">
        <v>225</v>
      </c>
      <c r="E41" s="62">
        <f>C41-D41</f>
        <v>486</v>
      </c>
      <c r="F41" s="62">
        <v>3339</v>
      </c>
      <c r="G41" s="62">
        <v>3028</v>
      </c>
      <c r="H41" s="63">
        <v>3</v>
      </c>
      <c r="I41" s="62">
        <f t="shared" si="10"/>
        <v>314</v>
      </c>
      <c r="J41" s="64">
        <f>E41+I41</f>
        <v>800</v>
      </c>
    </row>
    <row r="42" spans="1:10" s="27" customFormat="1" ht="18" customHeight="1" thickBot="1">
      <c r="A42" s="418"/>
      <c r="B42" s="297" t="s">
        <v>437</v>
      </c>
      <c r="C42" s="298">
        <v>800</v>
      </c>
      <c r="D42" s="298">
        <v>244</v>
      </c>
      <c r="E42" s="298">
        <f>C42-D42</f>
        <v>556</v>
      </c>
      <c r="F42" s="298">
        <v>3873</v>
      </c>
      <c r="G42" s="298">
        <v>3490</v>
      </c>
      <c r="H42" s="298">
        <v>-62</v>
      </c>
      <c r="I42" s="299">
        <f t="shared" si="10"/>
        <v>321</v>
      </c>
      <c r="J42" s="299">
        <f>E42+I42</f>
        <v>877</v>
      </c>
    </row>
    <row r="43" ht="12.75">
      <c r="A43" s="40"/>
    </row>
  </sheetData>
  <mergeCells count="18">
    <mergeCell ref="B2:B3"/>
    <mergeCell ref="C2:E2"/>
    <mergeCell ref="F2:I2"/>
    <mergeCell ref="J2:J3"/>
    <mergeCell ref="A16:A18"/>
    <mergeCell ref="A2:A3"/>
    <mergeCell ref="A4:A6"/>
    <mergeCell ref="A10:A12"/>
    <mergeCell ref="A13:A15"/>
    <mergeCell ref="A7:A9"/>
    <mergeCell ref="A31:A33"/>
    <mergeCell ref="A34:A36"/>
    <mergeCell ref="A37:A39"/>
    <mergeCell ref="A40:A42"/>
    <mergeCell ref="A19:A21"/>
    <mergeCell ref="A22:A24"/>
    <mergeCell ref="A25:A27"/>
    <mergeCell ref="A28:A30"/>
  </mergeCells>
  <printOptions/>
  <pageMargins left="0.75" right="0.75" top="1" bottom="1" header="0.512" footer="0.512"/>
  <pageSetup horizontalDpi="600" verticalDpi="600" orientation="portrait" paperSize="9" scale="95" r:id="rId1"/>
  <colBreaks count="1" manualBreakCount="1">
    <brk id="10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18.75" customHeight="1"/>
  <cols>
    <col min="1" max="1" width="11.69921875" style="19" customWidth="1"/>
    <col min="2" max="18" width="11" style="19" customWidth="1"/>
    <col min="19" max="16384" width="9.09765625" style="19" customWidth="1"/>
  </cols>
  <sheetData>
    <row r="1" spans="1:18" ht="18.75" customHeight="1" thickBot="1">
      <c r="A1" s="184" t="s">
        <v>298</v>
      </c>
      <c r="B1" s="65"/>
      <c r="C1" s="65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 t="s">
        <v>315</v>
      </c>
    </row>
    <row r="2" spans="1:18" s="29" customFormat="1" ht="30" customHeight="1">
      <c r="A2" s="66"/>
      <c r="B2" s="148" t="s">
        <v>63</v>
      </c>
      <c r="C2" s="149" t="s">
        <v>69</v>
      </c>
      <c r="D2" s="149" t="s">
        <v>70</v>
      </c>
      <c r="E2" s="149" t="s">
        <v>219</v>
      </c>
      <c r="F2" s="149" t="s">
        <v>61</v>
      </c>
      <c r="G2" s="149" t="s">
        <v>72</v>
      </c>
      <c r="H2" s="149" t="s">
        <v>68</v>
      </c>
      <c r="I2" s="150" t="s">
        <v>67</v>
      </c>
      <c r="J2" s="151" t="s">
        <v>62</v>
      </c>
      <c r="K2" s="149" t="s">
        <v>65</v>
      </c>
      <c r="L2" s="149" t="s">
        <v>73</v>
      </c>
      <c r="M2" s="149" t="s">
        <v>66</v>
      </c>
      <c r="N2" s="149" t="s">
        <v>125</v>
      </c>
      <c r="O2" s="149" t="s">
        <v>220</v>
      </c>
      <c r="P2" s="152" t="s">
        <v>221</v>
      </c>
      <c r="Q2" s="149" t="s">
        <v>222</v>
      </c>
      <c r="R2" s="150" t="s">
        <v>223</v>
      </c>
    </row>
    <row r="3" spans="1:18" ht="21" customHeight="1">
      <c r="A3" s="427" t="s">
        <v>4</v>
      </c>
      <c r="B3" s="432" t="s">
        <v>19</v>
      </c>
      <c r="C3" s="69">
        <v>880</v>
      </c>
      <c r="D3" s="69">
        <v>4752</v>
      </c>
      <c r="E3" s="69">
        <v>16660</v>
      </c>
      <c r="F3" s="69">
        <v>9131</v>
      </c>
      <c r="G3" s="300">
        <v>6273</v>
      </c>
      <c r="H3" s="69">
        <v>1107</v>
      </c>
      <c r="I3" s="70">
        <v>438</v>
      </c>
      <c r="J3" s="86">
        <v>104</v>
      </c>
      <c r="K3" s="69">
        <v>342</v>
      </c>
      <c r="L3" s="69">
        <v>100</v>
      </c>
      <c r="M3" s="69">
        <v>6656</v>
      </c>
      <c r="N3" s="69">
        <v>667</v>
      </c>
      <c r="O3" s="69">
        <v>9591</v>
      </c>
      <c r="P3" s="69">
        <v>7851</v>
      </c>
      <c r="Q3" s="69">
        <v>1052</v>
      </c>
      <c r="R3" s="70">
        <f>SUM(B3:Q3)</f>
        <v>65604</v>
      </c>
    </row>
    <row r="4" spans="1:18" ht="21" customHeight="1">
      <c r="A4" s="429"/>
      <c r="B4" s="433"/>
      <c r="C4" s="72">
        <v>1</v>
      </c>
      <c r="D4" s="73">
        <v>333</v>
      </c>
      <c r="E4" s="73">
        <v>959</v>
      </c>
      <c r="F4" s="73">
        <v>846</v>
      </c>
      <c r="G4" s="73">
        <v>119</v>
      </c>
      <c r="H4" s="73">
        <v>240</v>
      </c>
      <c r="I4" s="74">
        <v>19</v>
      </c>
      <c r="J4" s="87">
        <v>0</v>
      </c>
      <c r="K4" s="72">
        <v>0</v>
      </c>
      <c r="L4" s="72">
        <v>0</v>
      </c>
      <c r="M4" s="73">
        <v>184</v>
      </c>
      <c r="N4" s="73">
        <v>79</v>
      </c>
      <c r="O4" s="73">
        <v>2525</v>
      </c>
      <c r="P4" s="73">
        <v>1642</v>
      </c>
      <c r="Q4" s="73">
        <v>264</v>
      </c>
      <c r="R4" s="74">
        <f>SUM(B4:Q4)</f>
        <v>7211</v>
      </c>
    </row>
    <row r="5" spans="1:18" ht="21" customHeight="1">
      <c r="A5" s="427" t="s">
        <v>5</v>
      </c>
      <c r="B5" s="69">
        <v>668</v>
      </c>
      <c r="C5" s="432" t="s">
        <v>71</v>
      </c>
      <c r="D5" s="69">
        <v>2165</v>
      </c>
      <c r="E5" s="69">
        <v>413</v>
      </c>
      <c r="F5" s="69">
        <v>3446</v>
      </c>
      <c r="G5" s="69">
        <v>2762</v>
      </c>
      <c r="H5" s="69">
        <v>307</v>
      </c>
      <c r="I5" s="70">
        <v>2056</v>
      </c>
      <c r="J5" s="86">
        <v>128</v>
      </c>
      <c r="K5" s="69">
        <v>221</v>
      </c>
      <c r="L5" s="69">
        <v>38</v>
      </c>
      <c r="M5" s="69">
        <v>114</v>
      </c>
      <c r="N5" s="77">
        <v>43</v>
      </c>
      <c r="O5" s="69">
        <v>1013</v>
      </c>
      <c r="P5" s="69">
        <v>1650</v>
      </c>
      <c r="Q5" s="69">
        <v>94</v>
      </c>
      <c r="R5" s="70">
        <f>SUM(B5:Q5)</f>
        <v>15118</v>
      </c>
    </row>
    <row r="6" spans="1:18" ht="21" customHeight="1">
      <c r="A6" s="429"/>
      <c r="B6" s="73">
        <v>144</v>
      </c>
      <c r="C6" s="433"/>
      <c r="D6" s="73">
        <v>304</v>
      </c>
      <c r="E6" s="75">
        <v>75</v>
      </c>
      <c r="F6" s="73">
        <v>250</v>
      </c>
      <c r="G6" s="73">
        <v>175</v>
      </c>
      <c r="H6" s="73">
        <v>190</v>
      </c>
      <c r="I6" s="74">
        <v>159</v>
      </c>
      <c r="J6" s="88">
        <v>20</v>
      </c>
      <c r="K6" s="73">
        <v>9</v>
      </c>
      <c r="L6" s="73">
        <v>0</v>
      </c>
      <c r="M6" s="73">
        <v>1</v>
      </c>
      <c r="N6" s="72">
        <v>23</v>
      </c>
      <c r="O6" s="73">
        <v>456</v>
      </c>
      <c r="P6" s="73">
        <v>311</v>
      </c>
      <c r="Q6" s="73">
        <v>67</v>
      </c>
      <c r="R6" s="74">
        <f aca="true" t="shared" si="0" ref="R6:R34">SUM(B6:Q6)</f>
        <v>2184</v>
      </c>
    </row>
    <row r="7" spans="1:18" ht="21" customHeight="1">
      <c r="A7" s="427" t="s">
        <v>6</v>
      </c>
      <c r="B7" s="69">
        <v>1526</v>
      </c>
      <c r="C7" s="69">
        <v>1189</v>
      </c>
      <c r="D7" s="432" t="s">
        <v>71</v>
      </c>
      <c r="E7" s="69">
        <v>4342</v>
      </c>
      <c r="F7" s="69">
        <v>5782</v>
      </c>
      <c r="G7" s="69">
        <v>1050</v>
      </c>
      <c r="H7" s="69">
        <v>2562</v>
      </c>
      <c r="I7" s="70">
        <v>1819</v>
      </c>
      <c r="J7" s="86">
        <v>23</v>
      </c>
      <c r="K7" s="69">
        <v>124</v>
      </c>
      <c r="L7" s="69">
        <v>11</v>
      </c>
      <c r="M7" s="69">
        <v>271</v>
      </c>
      <c r="N7" s="69">
        <v>673</v>
      </c>
      <c r="O7" s="69">
        <v>5723</v>
      </c>
      <c r="P7" s="69">
        <v>6743</v>
      </c>
      <c r="Q7" s="69">
        <v>463</v>
      </c>
      <c r="R7" s="70">
        <f t="shared" si="0"/>
        <v>32301</v>
      </c>
    </row>
    <row r="8" spans="1:18" ht="21" customHeight="1">
      <c r="A8" s="429"/>
      <c r="B8" s="73">
        <v>433</v>
      </c>
      <c r="C8" s="73">
        <v>89</v>
      </c>
      <c r="D8" s="433"/>
      <c r="E8" s="73">
        <v>212</v>
      </c>
      <c r="F8" s="73">
        <v>446</v>
      </c>
      <c r="G8" s="73">
        <v>2</v>
      </c>
      <c r="H8" s="73">
        <v>566</v>
      </c>
      <c r="I8" s="74">
        <v>77</v>
      </c>
      <c r="J8" s="87">
        <v>1</v>
      </c>
      <c r="K8" s="73">
        <v>0</v>
      </c>
      <c r="L8" s="72">
        <v>0</v>
      </c>
      <c r="M8" s="73">
        <v>13</v>
      </c>
      <c r="N8" s="73">
        <v>75</v>
      </c>
      <c r="O8" s="73">
        <v>1189</v>
      </c>
      <c r="P8" s="73">
        <v>1093</v>
      </c>
      <c r="Q8" s="73">
        <v>163</v>
      </c>
      <c r="R8" s="74">
        <f t="shared" si="0"/>
        <v>4359</v>
      </c>
    </row>
    <row r="9" spans="1:18" ht="21" customHeight="1">
      <c r="A9" s="427" t="s">
        <v>126</v>
      </c>
      <c r="B9" s="69">
        <v>5953</v>
      </c>
      <c r="C9" s="69">
        <v>338</v>
      </c>
      <c r="D9" s="68">
        <v>4365</v>
      </c>
      <c r="E9" s="432" t="s">
        <v>19</v>
      </c>
      <c r="F9" s="69">
        <v>3302</v>
      </c>
      <c r="G9" s="69">
        <v>415</v>
      </c>
      <c r="H9" s="69">
        <v>1521</v>
      </c>
      <c r="I9" s="70">
        <v>177</v>
      </c>
      <c r="J9" s="89">
        <v>4</v>
      </c>
      <c r="K9" s="77">
        <v>36</v>
      </c>
      <c r="L9" s="77">
        <v>11</v>
      </c>
      <c r="M9" s="69">
        <v>159</v>
      </c>
      <c r="N9" s="69">
        <v>8165</v>
      </c>
      <c r="O9" s="69">
        <v>7581</v>
      </c>
      <c r="P9" s="69">
        <v>6074</v>
      </c>
      <c r="Q9" s="69">
        <v>762</v>
      </c>
      <c r="R9" s="70">
        <f t="shared" si="0"/>
        <v>38863</v>
      </c>
    </row>
    <row r="10" spans="1:18" ht="21" customHeight="1">
      <c r="A10" s="429"/>
      <c r="B10" s="73">
        <v>1325</v>
      </c>
      <c r="C10" s="73">
        <v>2</v>
      </c>
      <c r="D10" s="71">
        <v>375</v>
      </c>
      <c r="E10" s="433"/>
      <c r="F10" s="73">
        <v>297</v>
      </c>
      <c r="G10" s="73">
        <v>1</v>
      </c>
      <c r="H10" s="73">
        <v>327</v>
      </c>
      <c r="I10" s="74">
        <v>18</v>
      </c>
      <c r="J10" s="87">
        <v>1</v>
      </c>
      <c r="K10" s="73">
        <v>0</v>
      </c>
      <c r="L10" s="73">
        <v>0</v>
      </c>
      <c r="M10" s="73">
        <v>0</v>
      </c>
      <c r="N10" s="73">
        <v>479</v>
      </c>
      <c r="O10" s="73">
        <v>2662</v>
      </c>
      <c r="P10" s="73">
        <v>1909</v>
      </c>
      <c r="Q10" s="73">
        <v>196</v>
      </c>
      <c r="R10" s="74">
        <f>SUM(B10:Q10)</f>
        <v>7592</v>
      </c>
    </row>
    <row r="11" spans="1:18" ht="21" customHeight="1">
      <c r="A11" s="427" t="s">
        <v>7</v>
      </c>
      <c r="B11" s="69">
        <v>6278</v>
      </c>
      <c r="C11" s="69">
        <v>1854</v>
      </c>
      <c r="D11" s="69">
        <v>7853</v>
      </c>
      <c r="E11" s="69">
        <v>4998</v>
      </c>
      <c r="F11" s="432" t="s">
        <v>19</v>
      </c>
      <c r="G11" s="69">
        <v>3376</v>
      </c>
      <c r="H11" s="69">
        <v>2245</v>
      </c>
      <c r="I11" s="70">
        <v>1275</v>
      </c>
      <c r="J11" s="86">
        <v>76</v>
      </c>
      <c r="K11" s="69">
        <v>275</v>
      </c>
      <c r="L11" s="69">
        <v>42</v>
      </c>
      <c r="M11" s="69">
        <v>605</v>
      </c>
      <c r="N11" s="69">
        <v>271</v>
      </c>
      <c r="O11" s="69">
        <v>5637</v>
      </c>
      <c r="P11" s="69">
        <v>3515</v>
      </c>
      <c r="Q11" s="69">
        <v>453</v>
      </c>
      <c r="R11" s="70">
        <f t="shared" si="0"/>
        <v>38753</v>
      </c>
    </row>
    <row r="12" spans="1:18" ht="21" customHeight="1">
      <c r="A12" s="429"/>
      <c r="B12" s="73">
        <v>731</v>
      </c>
      <c r="C12" s="73">
        <v>140</v>
      </c>
      <c r="D12" s="73">
        <v>386</v>
      </c>
      <c r="E12" s="73">
        <v>263</v>
      </c>
      <c r="F12" s="433"/>
      <c r="G12" s="73">
        <v>251</v>
      </c>
      <c r="H12" s="73">
        <v>236</v>
      </c>
      <c r="I12" s="74">
        <v>31</v>
      </c>
      <c r="J12" s="88">
        <v>1</v>
      </c>
      <c r="K12" s="73">
        <v>4</v>
      </c>
      <c r="L12" s="73">
        <v>0</v>
      </c>
      <c r="M12" s="73">
        <v>30</v>
      </c>
      <c r="N12" s="72">
        <v>29</v>
      </c>
      <c r="O12" s="73">
        <v>1249</v>
      </c>
      <c r="P12" s="73">
        <v>675</v>
      </c>
      <c r="Q12" s="73">
        <v>145</v>
      </c>
      <c r="R12" s="74">
        <f t="shared" si="0"/>
        <v>4171</v>
      </c>
    </row>
    <row r="13" spans="1:18" ht="21" customHeight="1">
      <c r="A13" s="427" t="s">
        <v>8</v>
      </c>
      <c r="B13" s="69">
        <v>2849</v>
      </c>
      <c r="C13" s="69">
        <v>3212</v>
      </c>
      <c r="D13" s="69">
        <v>1553</v>
      </c>
      <c r="E13" s="69">
        <v>728</v>
      </c>
      <c r="F13" s="69">
        <v>5186</v>
      </c>
      <c r="G13" s="432" t="s">
        <v>71</v>
      </c>
      <c r="H13" s="69">
        <v>297</v>
      </c>
      <c r="I13" s="70">
        <v>652</v>
      </c>
      <c r="J13" s="86">
        <v>1045</v>
      </c>
      <c r="K13" s="69">
        <v>1517</v>
      </c>
      <c r="L13" s="69">
        <v>346</v>
      </c>
      <c r="M13" s="69">
        <v>751</v>
      </c>
      <c r="N13" s="69">
        <v>32</v>
      </c>
      <c r="O13" s="69">
        <v>1736</v>
      </c>
      <c r="P13" s="69">
        <v>1690</v>
      </c>
      <c r="Q13" s="69">
        <v>92</v>
      </c>
      <c r="R13" s="70">
        <f t="shared" si="0"/>
        <v>21686</v>
      </c>
    </row>
    <row r="14" spans="1:18" ht="21" customHeight="1">
      <c r="A14" s="429"/>
      <c r="B14" s="73">
        <v>360</v>
      </c>
      <c r="C14" s="73">
        <v>134</v>
      </c>
      <c r="D14" s="73">
        <v>171</v>
      </c>
      <c r="E14" s="73">
        <v>114</v>
      </c>
      <c r="F14" s="73">
        <v>301</v>
      </c>
      <c r="G14" s="433"/>
      <c r="H14" s="73">
        <v>58</v>
      </c>
      <c r="I14" s="74">
        <v>19</v>
      </c>
      <c r="J14" s="88">
        <v>221</v>
      </c>
      <c r="K14" s="73">
        <v>252</v>
      </c>
      <c r="L14" s="73">
        <v>5</v>
      </c>
      <c r="M14" s="73">
        <v>21</v>
      </c>
      <c r="N14" s="72">
        <v>27</v>
      </c>
      <c r="O14" s="73">
        <v>822</v>
      </c>
      <c r="P14" s="73">
        <v>470</v>
      </c>
      <c r="Q14" s="73">
        <v>42</v>
      </c>
      <c r="R14" s="74">
        <f t="shared" si="0"/>
        <v>3017</v>
      </c>
    </row>
    <row r="15" spans="1:18" ht="21" customHeight="1">
      <c r="A15" s="427" t="s">
        <v>9</v>
      </c>
      <c r="B15" s="69">
        <v>1309</v>
      </c>
      <c r="C15" s="69">
        <v>360</v>
      </c>
      <c r="D15" s="69">
        <v>6400</v>
      </c>
      <c r="E15" s="69">
        <v>3930</v>
      </c>
      <c r="F15" s="69">
        <v>3628</v>
      </c>
      <c r="G15" s="69">
        <v>432</v>
      </c>
      <c r="H15" s="432" t="s">
        <v>71</v>
      </c>
      <c r="I15" s="70">
        <v>413</v>
      </c>
      <c r="J15" s="86">
        <v>10</v>
      </c>
      <c r="K15" s="69">
        <v>47</v>
      </c>
      <c r="L15" s="77">
        <v>12</v>
      </c>
      <c r="M15" s="69">
        <v>88</v>
      </c>
      <c r="N15" s="69">
        <v>271</v>
      </c>
      <c r="O15" s="69">
        <v>3306</v>
      </c>
      <c r="P15" s="69">
        <v>2141</v>
      </c>
      <c r="Q15" s="69">
        <v>228</v>
      </c>
      <c r="R15" s="70">
        <f t="shared" si="0"/>
        <v>22575</v>
      </c>
    </row>
    <row r="16" spans="1:18" ht="21" customHeight="1">
      <c r="A16" s="429"/>
      <c r="B16" s="73">
        <v>262</v>
      </c>
      <c r="C16" s="73">
        <v>29</v>
      </c>
      <c r="D16" s="73">
        <v>296</v>
      </c>
      <c r="E16" s="73">
        <v>162</v>
      </c>
      <c r="F16" s="73">
        <v>268</v>
      </c>
      <c r="G16" s="73">
        <v>0</v>
      </c>
      <c r="H16" s="433"/>
      <c r="I16" s="74">
        <v>28</v>
      </c>
      <c r="J16" s="73">
        <v>0</v>
      </c>
      <c r="K16" s="73">
        <v>0</v>
      </c>
      <c r="L16" s="73">
        <v>0</v>
      </c>
      <c r="M16" s="73">
        <v>1</v>
      </c>
      <c r="N16" s="72">
        <v>13</v>
      </c>
      <c r="O16" s="73">
        <v>572</v>
      </c>
      <c r="P16" s="73">
        <v>419</v>
      </c>
      <c r="Q16" s="73">
        <v>55</v>
      </c>
      <c r="R16" s="74">
        <f t="shared" si="0"/>
        <v>2105</v>
      </c>
    </row>
    <row r="17" spans="1:18" ht="21" customHeight="1">
      <c r="A17" s="427" t="s">
        <v>10</v>
      </c>
      <c r="B17" s="69">
        <v>347</v>
      </c>
      <c r="C17" s="69">
        <v>2086</v>
      </c>
      <c r="D17" s="69">
        <v>2918</v>
      </c>
      <c r="E17" s="69">
        <v>345</v>
      </c>
      <c r="F17" s="69">
        <v>2187</v>
      </c>
      <c r="G17" s="69">
        <v>617</v>
      </c>
      <c r="H17" s="69">
        <v>286</v>
      </c>
      <c r="I17" s="436" t="s">
        <v>19</v>
      </c>
      <c r="J17" s="86">
        <v>18</v>
      </c>
      <c r="K17" s="69">
        <v>58</v>
      </c>
      <c r="L17" s="77">
        <v>11</v>
      </c>
      <c r="M17" s="69">
        <v>76</v>
      </c>
      <c r="N17" s="77">
        <v>28</v>
      </c>
      <c r="O17" s="69">
        <v>711</v>
      </c>
      <c r="P17" s="69">
        <v>1547</v>
      </c>
      <c r="Q17" s="69">
        <v>59</v>
      </c>
      <c r="R17" s="70">
        <f t="shared" si="0"/>
        <v>11294</v>
      </c>
    </row>
    <row r="18" spans="1:18" ht="21" customHeight="1">
      <c r="A18" s="429"/>
      <c r="B18" s="73">
        <v>55</v>
      </c>
      <c r="C18" s="73">
        <v>355</v>
      </c>
      <c r="D18" s="73">
        <v>201</v>
      </c>
      <c r="E18" s="73">
        <v>37</v>
      </c>
      <c r="F18" s="73">
        <v>135</v>
      </c>
      <c r="G18" s="73">
        <v>11</v>
      </c>
      <c r="H18" s="73">
        <v>169</v>
      </c>
      <c r="I18" s="437"/>
      <c r="J18" s="88">
        <v>0</v>
      </c>
      <c r="K18" s="73">
        <v>0</v>
      </c>
      <c r="L18" s="73">
        <v>0</v>
      </c>
      <c r="M18" s="73">
        <v>0</v>
      </c>
      <c r="N18" s="72">
        <v>10</v>
      </c>
      <c r="O18" s="73">
        <v>260</v>
      </c>
      <c r="P18" s="73">
        <v>154</v>
      </c>
      <c r="Q18" s="73">
        <v>20</v>
      </c>
      <c r="R18" s="74">
        <f t="shared" si="0"/>
        <v>1407</v>
      </c>
    </row>
    <row r="19" spans="1:18" ht="21" customHeight="1">
      <c r="A19" s="427" t="s">
        <v>11</v>
      </c>
      <c r="B19" s="69">
        <v>364</v>
      </c>
      <c r="C19" s="69">
        <v>622</v>
      </c>
      <c r="D19" s="69">
        <v>248</v>
      </c>
      <c r="E19" s="69">
        <v>84</v>
      </c>
      <c r="F19" s="69">
        <v>640</v>
      </c>
      <c r="G19" s="69">
        <v>2611</v>
      </c>
      <c r="H19" s="69">
        <v>45</v>
      </c>
      <c r="I19" s="70">
        <v>99</v>
      </c>
      <c r="J19" s="440" t="s">
        <v>71</v>
      </c>
      <c r="K19" s="69">
        <v>601</v>
      </c>
      <c r="L19" s="69">
        <v>160</v>
      </c>
      <c r="M19" s="69">
        <v>96</v>
      </c>
      <c r="N19" s="77">
        <v>3</v>
      </c>
      <c r="O19" s="69">
        <v>268</v>
      </c>
      <c r="P19" s="69">
        <v>378</v>
      </c>
      <c r="Q19" s="69">
        <v>21</v>
      </c>
      <c r="R19" s="70">
        <f t="shared" si="0"/>
        <v>6240</v>
      </c>
    </row>
    <row r="20" spans="1:18" ht="21" customHeight="1">
      <c r="A20" s="429"/>
      <c r="B20" s="73">
        <v>54</v>
      </c>
      <c r="C20" s="73">
        <v>21</v>
      </c>
      <c r="D20" s="73">
        <v>31</v>
      </c>
      <c r="E20" s="73">
        <v>17</v>
      </c>
      <c r="F20" s="73">
        <v>34</v>
      </c>
      <c r="G20" s="73">
        <v>209</v>
      </c>
      <c r="H20" s="73">
        <v>14</v>
      </c>
      <c r="I20" s="74">
        <v>3</v>
      </c>
      <c r="J20" s="441"/>
      <c r="K20" s="73">
        <v>48</v>
      </c>
      <c r="L20" s="73">
        <v>1</v>
      </c>
      <c r="M20" s="72">
        <v>1</v>
      </c>
      <c r="N20" s="72">
        <v>6</v>
      </c>
      <c r="O20" s="73">
        <v>163</v>
      </c>
      <c r="P20" s="73">
        <v>109</v>
      </c>
      <c r="Q20" s="73">
        <v>14</v>
      </c>
      <c r="R20" s="74">
        <f t="shared" si="0"/>
        <v>725</v>
      </c>
    </row>
    <row r="21" spans="1:18" ht="21" customHeight="1">
      <c r="A21" s="427" t="s">
        <v>12</v>
      </c>
      <c r="B21" s="69">
        <v>546</v>
      </c>
      <c r="C21" s="69">
        <v>319</v>
      </c>
      <c r="D21" s="69">
        <v>234</v>
      </c>
      <c r="E21" s="69">
        <v>89</v>
      </c>
      <c r="F21" s="69">
        <v>645</v>
      </c>
      <c r="G21" s="69">
        <v>2336</v>
      </c>
      <c r="H21" s="69">
        <v>44</v>
      </c>
      <c r="I21" s="70">
        <v>69</v>
      </c>
      <c r="J21" s="86">
        <v>542</v>
      </c>
      <c r="K21" s="432" t="s">
        <v>145</v>
      </c>
      <c r="L21" s="69">
        <v>323</v>
      </c>
      <c r="M21" s="69">
        <v>164</v>
      </c>
      <c r="N21" s="77">
        <v>12</v>
      </c>
      <c r="O21" s="69">
        <v>306</v>
      </c>
      <c r="P21" s="69">
        <v>542</v>
      </c>
      <c r="Q21" s="69">
        <v>18</v>
      </c>
      <c r="R21" s="70">
        <f t="shared" si="0"/>
        <v>6189</v>
      </c>
    </row>
    <row r="22" spans="1:18" ht="21" customHeight="1">
      <c r="A22" s="429"/>
      <c r="B22" s="73">
        <v>69</v>
      </c>
      <c r="C22" s="73">
        <v>2</v>
      </c>
      <c r="D22" s="73">
        <v>29</v>
      </c>
      <c r="E22" s="73">
        <v>20</v>
      </c>
      <c r="F22" s="73">
        <v>44</v>
      </c>
      <c r="G22" s="73">
        <v>245</v>
      </c>
      <c r="H22" s="73">
        <v>19</v>
      </c>
      <c r="I22" s="74">
        <v>0</v>
      </c>
      <c r="J22" s="88">
        <v>41</v>
      </c>
      <c r="K22" s="433"/>
      <c r="L22" s="73">
        <v>1</v>
      </c>
      <c r="M22" s="72">
        <v>6</v>
      </c>
      <c r="N22" s="72">
        <v>1</v>
      </c>
      <c r="O22" s="73">
        <v>195</v>
      </c>
      <c r="P22" s="73">
        <v>112</v>
      </c>
      <c r="Q22" s="73">
        <v>10</v>
      </c>
      <c r="R22" s="74">
        <f t="shared" si="0"/>
        <v>794</v>
      </c>
    </row>
    <row r="23" spans="1:18" ht="21" customHeight="1">
      <c r="A23" s="427" t="s">
        <v>13</v>
      </c>
      <c r="B23" s="69">
        <v>297</v>
      </c>
      <c r="C23" s="69">
        <v>94</v>
      </c>
      <c r="D23" s="69">
        <v>97</v>
      </c>
      <c r="E23" s="69">
        <v>34</v>
      </c>
      <c r="F23" s="69">
        <v>280</v>
      </c>
      <c r="G23" s="69">
        <v>829</v>
      </c>
      <c r="H23" s="69">
        <v>21</v>
      </c>
      <c r="I23" s="70">
        <v>24</v>
      </c>
      <c r="J23" s="86">
        <v>178</v>
      </c>
      <c r="K23" s="69">
        <v>574</v>
      </c>
      <c r="L23" s="432" t="s">
        <v>145</v>
      </c>
      <c r="M23" s="69">
        <v>235</v>
      </c>
      <c r="N23" s="77">
        <v>3</v>
      </c>
      <c r="O23" s="69">
        <v>177</v>
      </c>
      <c r="P23" s="69">
        <v>1013</v>
      </c>
      <c r="Q23" s="69">
        <v>22</v>
      </c>
      <c r="R23" s="70">
        <f t="shared" si="0"/>
        <v>3878</v>
      </c>
    </row>
    <row r="24" spans="1:18" ht="21" customHeight="1">
      <c r="A24" s="429"/>
      <c r="B24" s="73">
        <v>48</v>
      </c>
      <c r="C24" s="73">
        <v>0</v>
      </c>
      <c r="D24" s="73">
        <v>15</v>
      </c>
      <c r="E24" s="73">
        <v>12</v>
      </c>
      <c r="F24" s="73">
        <v>35</v>
      </c>
      <c r="G24" s="73">
        <v>144</v>
      </c>
      <c r="H24" s="73">
        <v>11</v>
      </c>
      <c r="I24" s="73">
        <v>0</v>
      </c>
      <c r="J24" s="88">
        <v>24</v>
      </c>
      <c r="K24" s="73">
        <v>105</v>
      </c>
      <c r="L24" s="433"/>
      <c r="M24" s="73">
        <v>2</v>
      </c>
      <c r="N24" s="72">
        <v>2</v>
      </c>
      <c r="O24" s="73">
        <v>60</v>
      </c>
      <c r="P24" s="73">
        <v>133</v>
      </c>
      <c r="Q24" s="73">
        <v>5</v>
      </c>
      <c r="R24" s="74">
        <f t="shared" si="0"/>
        <v>596</v>
      </c>
    </row>
    <row r="25" spans="1:18" ht="21" customHeight="1">
      <c r="A25" s="427" t="s">
        <v>14</v>
      </c>
      <c r="B25" s="69">
        <v>3433</v>
      </c>
      <c r="C25" s="69">
        <v>69</v>
      </c>
      <c r="D25" s="69">
        <v>497</v>
      </c>
      <c r="E25" s="69">
        <v>336</v>
      </c>
      <c r="F25" s="69">
        <v>736</v>
      </c>
      <c r="G25" s="69">
        <v>1436</v>
      </c>
      <c r="H25" s="69">
        <v>46</v>
      </c>
      <c r="I25" s="70">
        <v>37</v>
      </c>
      <c r="J25" s="86">
        <v>22</v>
      </c>
      <c r="K25" s="69">
        <v>127</v>
      </c>
      <c r="L25" s="69">
        <v>78</v>
      </c>
      <c r="M25" s="432" t="s">
        <v>71</v>
      </c>
      <c r="N25" s="69">
        <v>13</v>
      </c>
      <c r="O25" s="69">
        <v>669</v>
      </c>
      <c r="P25" s="69">
        <v>2221</v>
      </c>
      <c r="Q25" s="69">
        <v>74</v>
      </c>
      <c r="R25" s="70">
        <f t="shared" si="0"/>
        <v>9794</v>
      </c>
    </row>
    <row r="26" spans="1:18" ht="21" customHeight="1">
      <c r="A26" s="429"/>
      <c r="B26" s="73">
        <v>362</v>
      </c>
      <c r="C26" s="72">
        <v>1</v>
      </c>
      <c r="D26" s="73">
        <v>52</v>
      </c>
      <c r="E26" s="73">
        <v>50</v>
      </c>
      <c r="F26" s="73">
        <v>145</v>
      </c>
      <c r="G26" s="73">
        <v>6</v>
      </c>
      <c r="H26" s="73">
        <v>13</v>
      </c>
      <c r="I26" s="76">
        <v>1</v>
      </c>
      <c r="J26" s="73">
        <v>0</v>
      </c>
      <c r="K26" s="73">
        <v>0</v>
      </c>
      <c r="L26" s="73">
        <v>0</v>
      </c>
      <c r="M26" s="433"/>
      <c r="N26" s="72">
        <v>2</v>
      </c>
      <c r="O26" s="73">
        <v>254</v>
      </c>
      <c r="P26" s="73">
        <v>280</v>
      </c>
      <c r="Q26" s="73">
        <v>28</v>
      </c>
      <c r="R26" s="74">
        <f t="shared" si="0"/>
        <v>1194</v>
      </c>
    </row>
    <row r="27" spans="1:18" ht="21" customHeight="1">
      <c r="A27" s="427" t="s">
        <v>125</v>
      </c>
      <c r="B27" s="69">
        <v>357</v>
      </c>
      <c r="C27" s="77">
        <v>27</v>
      </c>
      <c r="D27" s="69">
        <v>719</v>
      </c>
      <c r="E27" s="69">
        <v>8046</v>
      </c>
      <c r="F27" s="69">
        <v>171</v>
      </c>
      <c r="G27" s="69">
        <v>29</v>
      </c>
      <c r="H27" s="69">
        <v>125</v>
      </c>
      <c r="I27" s="78">
        <v>12</v>
      </c>
      <c r="J27" s="89">
        <v>1</v>
      </c>
      <c r="K27" s="77">
        <v>2</v>
      </c>
      <c r="L27" s="73">
        <v>0</v>
      </c>
      <c r="M27" s="69">
        <v>6</v>
      </c>
      <c r="N27" s="432" t="s">
        <v>71</v>
      </c>
      <c r="O27" s="69">
        <v>3331</v>
      </c>
      <c r="P27" s="69">
        <v>2630</v>
      </c>
      <c r="Q27" s="69">
        <v>177</v>
      </c>
      <c r="R27" s="70">
        <f t="shared" si="0"/>
        <v>15633</v>
      </c>
    </row>
    <row r="28" spans="1:18" ht="21" customHeight="1">
      <c r="A28" s="429"/>
      <c r="B28" s="73">
        <v>84</v>
      </c>
      <c r="C28" s="73">
        <v>0</v>
      </c>
      <c r="D28" s="73">
        <v>82</v>
      </c>
      <c r="E28" s="73">
        <v>764</v>
      </c>
      <c r="F28" s="73">
        <v>1</v>
      </c>
      <c r="G28" s="73">
        <v>0</v>
      </c>
      <c r="H28" s="73">
        <v>23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433"/>
      <c r="O28" s="73">
        <v>565</v>
      </c>
      <c r="P28" s="73">
        <v>455</v>
      </c>
      <c r="Q28" s="73">
        <v>24</v>
      </c>
      <c r="R28" s="74">
        <f t="shared" si="0"/>
        <v>1998</v>
      </c>
    </row>
    <row r="29" spans="1:18" ht="21" customHeight="1">
      <c r="A29" s="427" t="s">
        <v>16</v>
      </c>
      <c r="B29" s="69">
        <v>4175</v>
      </c>
      <c r="C29" s="69">
        <v>621</v>
      </c>
      <c r="D29" s="69">
        <v>8065</v>
      </c>
      <c r="E29" s="69">
        <v>12303</v>
      </c>
      <c r="F29" s="69">
        <v>2923</v>
      </c>
      <c r="G29" s="69">
        <v>478</v>
      </c>
      <c r="H29" s="69">
        <v>1226</v>
      </c>
      <c r="I29" s="70">
        <v>404</v>
      </c>
      <c r="J29" s="86">
        <v>23</v>
      </c>
      <c r="K29" s="69">
        <v>33</v>
      </c>
      <c r="L29" s="69">
        <v>10</v>
      </c>
      <c r="M29" s="69">
        <v>168</v>
      </c>
      <c r="N29" s="69">
        <v>3182</v>
      </c>
      <c r="O29" s="432" t="s">
        <v>19</v>
      </c>
      <c r="P29" s="69">
        <v>120800</v>
      </c>
      <c r="Q29" s="69">
        <v>15959</v>
      </c>
      <c r="R29" s="70">
        <f t="shared" si="0"/>
        <v>170370</v>
      </c>
    </row>
    <row r="30" spans="1:18" ht="21" customHeight="1">
      <c r="A30" s="429"/>
      <c r="B30" s="73">
        <v>339</v>
      </c>
      <c r="C30" s="73">
        <v>9</v>
      </c>
      <c r="D30" s="73">
        <v>573</v>
      </c>
      <c r="E30" s="73">
        <v>1883</v>
      </c>
      <c r="F30" s="73">
        <v>102</v>
      </c>
      <c r="G30" s="73">
        <v>2</v>
      </c>
      <c r="H30" s="73">
        <v>53</v>
      </c>
      <c r="I30" s="74">
        <v>28</v>
      </c>
      <c r="J30" s="73">
        <v>0</v>
      </c>
      <c r="K30" s="73">
        <v>0</v>
      </c>
      <c r="L30" s="73">
        <v>0</v>
      </c>
      <c r="M30" s="73">
        <v>0</v>
      </c>
      <c r="N30" s="72">
        <v>832</v>
      </c>
      <c r="O30" s="433"/>
      <c r="P30" s="73">
        <v>18035</v>
      </c>
      <c r="Q30" s="73">
        <v>2344</v>
      </c>
      <c r="R30" s="74">
        <f t="shared" si="0"/>
        <v>24200</v>
      </c>
    </row>
    <row r="31" spans="1:18" ht="21" customHeight="1">
      <c r="A31" s="430" t="s">
        <v>58</v>
      </c>
      <c r="B31" s="69">
        <v>14990</v>
      </c>
      <c r="C31" s="79">
        <v>4382</v>
      </c>
      <c r="D31" s="69">
        <v>17803</v>
      </c>
      <c r="E31" s="79">
        <v>18028</v>
      </c>
      <c r="F31" s="69">
        <v>6622</v>
      </c>
      <c r="G31" s="69">
        <v>2627</v>
      </c>
      <c r="H31" s="69">
        <v>1969</v>
      </c>
      <c r="I31" s="80">
        <v>2271</v>
      </c>
      <c r="J31" s="90">
        <v>147</v>
      </c>
      <c r="K31" s="79">
        <v>448</v>
      </c>
      <c r="L31" s="79">
        <v>405</v>
      </c>
      <c r="M31" s="69">
        <v>2969</v>
      </c>
      <c r="N31" s="79">
        <v>5312</v>
      </c>
      <c r="O31" s="79">
        <v>312807</v>
      </c>
      <c r="P31" s="438" t="s">
        <v>60</v>
      </c>
      <c r="Q31" s="79">
        <v>50685</v>
      </c>
      <c r="R31" s="80">
        <f t="shared" si="0"/>
        <v>441465</v>
      </c>
    </row>
    <row r="32" spans="1:18" ht="21" customHeight="1">
      <c r="A32" s="431"/>
      <c r="B32" s="73">
        <v>2307</v>
      </c>
      <c r="C32" s="81">
        <v>63</v>
      </c>
      <c r="D32" s="73">
        <v>1840</v>
      </c>
      <c r="E32" s="81">
        <v>3272</v>
      </c>
      <c r="F32" s="73">
        <v>552</v>
      </c>
      <c r="G32" s="73">
        <v>81</v>
      </c>
      <c r="H32" s="73">
        <v>347</v>
      </c>
      <c r="I32" s="82">
        <v>97</v>
      </c>
      <c r="J32" s="127">
        <v>6</v>
      </c>
      <c r="K32" s="81">
        <v>20</v>
      </c>
      <c r="L32" s="81">
        <v>1</v>
      </c>
      <c r="M32" s="73">
        <v>46</v>
      </c>
      <c r="N32" s="81">
        <v>1025</v>
      </c>
      <c r="O32" s="81">
        <v>44883</v>
      </c>
      <c r="P32" s="439"/>
      <c r="Q32" s="81">
        <v>5515</v>
      </c>
      <c r="R32" s="82">
        <f t="shared" si="0"/>
        <v>60055</v>
      </c>
    </row>
    <row r="33" spans="1:18" ht="21" customHeight="1">
      <c r="A33" s="427" t="s">
        <v>17</v>
      </c>
      <c r="B33" s="69">
        <v>1398</v>
      </c>
      <c r="C33" s="69">
        <v>217</v>
      </c>
      <c r="D33" s="69">
        <v>1602</v>
      </c>
      <c r="E33" s="79">
        <v>3778</v>
      </c>
      <c r="F33" s="69">
        <v>666</v>
      </c>
      <c r="G33" s="69">
        <v>247</v>
      </c>
      <c r="H33" s="69">
        <v>197</v>
      </c>
      <c r="I33" s="70">
        <v>97</v>
      </c>
      <c r="J33" s="90">
        <v>28</v>
      </c>
      <c r="K33" s="79">
        <v>15</v>
      </c>
      <c r="L33" s="79">
        <v>6</v>
      </c>
      <c r="M33" s="69">
        <v>129</v>
      </c>
      <c r="N33" s="79">
        <v>252</v>
      </c>
      <c r="O33" s="79">
        <v>88814</v>
      </c>
      <c r="P33" s="79">
        <v>72015</v>
      </c>
      <c r="Q33" s="438" t="s">
        <v>60</v>
      </c>
      <c r="R33" s="80">
        <f t="shared" si="0"/>
        <v>169461</v>
      </c>
    </row>
    <row r="34" spans="1:18" ht="21" customHeight="1">
      <c r="A34" s="429"/>
      <c r="B34" s="73">
        <v>445</v>
      </c>
      <c r="C34" s="73">
        <v>7</v>
      </c>
      <c r="D34" s="73">
        <v>134</v>
      </c>
      <c r="E34" s="81">
        <v>1053</v>
      </c>
      <c r="F34" s="73">
        <v>23</v>
      </c>
      <c r="G34" s="73">
        <v>7</v>
      </c>
      <c r="H34" s="73">
        <v>50</v>
      </c>
      <c r="I34" s="74">
        <v>9</v>
      </c>
      <c r="J34" s="91">
        <v>1</v>
      </c>
      <c r="K34" s="73">
        <v>0</v>
      </c>
      <c r="L34" s="73">
        <v>0</v>
      </c>
      <c r="M34" s="73">
        <v>4</v>
      </c>
      <c r="N34" s="92">
        <v>434</v>
      </c>
      <c r="O34" s="81">
        <v>19268</v>
      </c>
      <c r="P34" s="81">
        <v>10408</v>
      </c>
      <c r="Q34" s="439"/>
      <c r="R34" s="82">
        <f t="shared" si="0"/>
        <v>31843</v>
      </c>
    </row>
    <row r="35" spans="1:18" ht="21" customHeight="1">
      <c r="A35" s="427" t="s">
        <v>18</v>
      </c>
      <c r="B35" s="69">
        <f>B5+B7+B9+B11+B13+B15+B17+B19+B21+B23+B25+B27+B29+B31+B33</f>
        <v>44490</v>
      </c>
      <c r="C35" s="79">
        <f>C3+C7+C9+C11+C13+C15+C17+C19+C21+C23+C25+C27+C29+C31+C33</f>
        <v>16270</v>
      </c>
      <c r="D35" s="69">
        <f>D3+D5+D9+D11+D13+D15+D17+D19+D21+D23+D25+D27+D29+D31+D33</f>
        <v>59271</v>
      </c>
      <c r="E35" s="79">
        <f>E3+E5+E7+E11+E13+E15+E17+E19+E21+E23+E25+E27+E29+E31+E33</f>
        <v>74114</v>
      </c>
      <c r="F35" s="69">
        <f>F3+F5+F7+F9+F13+F15+F17+F19+F21+F23+F25+F27+F29+F31+F33</f>
        <v>45345</v>
      </c>
      <c r="G35" s="69">
        <f>G3+G5+G7+G9+G11+G15+G17+G19+G21+G23+G25+G27+G29+G31+G33</f>
        <v>25518</v>
      </c>
      <c r="H35" s="69">
        <f>H3+H5+H7+H9+H11+H13+H17+H19+H21+H23+H25+H27+H29+H31+H33</f>
        <v>11998</v>
      </c>
      <c r="I35" s="80">
        <f>I3+I5+I7+I9+I11+I13+I15+I19+I21+I23+I25+I27+I29+I31+I33</f>
        <v>9843</v>
      </c>
      <c r="J35" s="90">
        <f>J3+J5+J7+J9+J11+J13+J15+J17+J21+J23+J25+J27+J29+J31+J33</f>
        <v>2349</v>
      </c>
      <c r="K35" s="79">
        <f>K3+K5+K7+K9+K11+K13+K15+K17+K19+K23+K25+K27+K29+K31+K33</f>
        <v>4420</v>
      </c>
      <c r="L35" s="79">
        <f>L3+L5+L7+L9+L11+L13+L15+L17+L19+L21+L25+L27+L29+L31+L33</f>
        <v>1553</v>
      </c>
      <c r="M35" s="69">
        <f>M3+M5+M7+M9+M11+M13+M15+M17+M19+M21+M23+M27+M29+M31+M33</f>
        <v>12487</v>
      </c>
      <c r="N35" s="79">
        <f>N3+N5+N7+N9+N11+N13+N15+N17+N19+N21+N23+N25+N29+N31+N33</f>
        <v>18927</v>
      </c>
      <c r="O35" s="79">
        <f>O3+O5+O7+O9+O11+O13+O15+O17+O19+O21+O23+O25+O27+O31+O33</f>
        <v>441670</v>
      </c>
      <c r="P35" s="79">
        <f>P3+P5+P7+P9+P11+P13+P15+P17+P19+P21+P23+P25+P27+P29+P33</f>
        <v>230810</v>
      </c>
      <c r="Q35" s="79">
        <f>Q3+Q5+Q7+Q9+Q11+Q13+Q15+Q17+Q19+Q21+Q23+Q25+Q27+Q29+Q31</f>
        <v>70159</v>
      </c>
      <c r="R35" s="442" t="s">
        <v>71</v>
      </c>
    </row>
    <row r="36" spans="1:18" ht="21" customHeight="1" thickBot="1">
      <c r="A36" s="428"/>
      <c r="B36" s="84">
        <f>B6+B8+B10+B12+B14+B16+B18+B20+B22+B24+B26+B28+B30+B32+B34</f>
        <v>7018</v>
      </c>
      <c r="C36" s="85">
        <f>C4+C8+C10+C12+C14+C16+C18+C20+C22+C24+C26+C28+C30+C32+C34</f>
        <v>853</v>
      </c>
      <c r="D36" s="84">
        <f>D4+D6+D10+D12+D14+D16+D18+D20+D22+D24+D26+D28+D30+D32+D34</f>
        <v>4822</v>
      </c>
      <c r="E36" s="85">
        <f>E4+E6+E8+E12+E14+E16+E18+E20+E22+E24+E26+E28+E30+E32+E34</f>
        <v>8893</v>
      </c>
      <c r="F36" s="84">
        <f>F4+F6+F8+F10+F14+F16+F18+F20+F22+F24+F26+F28+F30+F32+F34</f>
        <v>3479</v>
      </c>
      <c r="G36" s="84">
        <f>G4+G6+G8+G10+G12+G16+G18+G20+G22+G24+G26+G28+G30+G32+G34</f>
        <v>1253</v>
      </c>
      <c r="H36" s="84">
        <f>H4+H6+H8+H10+H12+H14+H18+H20+H22+H24+H26+H28+H30+H32+H34</f>
        <v>2316</v>
      </c>
      <c r="I36" s="128">
        <f>I4+I6+I8+I10+I12+I14+I16+I20+I22+I24+I26+I28+I30+I32+I34</f>
        <v>489</v>
      </c>
      <c r="J36" s="129">
        <f>J4+J6+J8+J10+J12+J14+J16+J18+J22+J24+J26+J28+J30+J32+J34</f>
        <v>316</v>
      </c>
      <c r="K36" s="85">
        <f>K4+K6+K8+K10+K12+K14+K16+K18+K20+K24+K26+K28+K30+K32+K34</f>
        <v>438</v>
      </c>
      <c r="L36" s="85">
        <f>L4+L6+L8+L10+L12+L14+L16+L18+L20+L22+L26+L28+L30+L32+L34</f>
        <v>8</v>
      </c>
      <c r="M36" s="84">
        <f>M4+M6+M8+M10+M12+M14+M16+M18+M20+M22+M24+M28+M30+M32+M34</f>
        <v>309</v>
      </c>
      <c r="N36" s="85">
        <f>N4+N6+N8+N10+N12+N14+N16+N18+N20+N22+N24+N26+N30+N32+N34</f>
        <v>3037</v>
      </c>
      <c r="O36" s="85">
        <f>O4+O6+O8+O10+O12+O14+O16+O18+O20+O22+O24+O26+O28+O32+O34</f>
        <v>75123</v>
      </c>
      <c r="P36" s="85">
        <f>P4+P6+P8+P10+P12+P14+P16+P18+P20+P22+P24+P26+P28+P30+P34</f>
        <v>36205</v>
      </c>
      <c r="Q36" s="85">
        <f>Q4+Q6+Q8+Q10+Q12+Q14+Q16+Q18+Q20+Q22+Q24+Q26+Q28+Q30+Q32</f>
        <v>8892</v>
      </c>
      <c r="R36" s="443"/>
    </row>
    <row r="37" spans="2:18" ht="21" customHeight="1">
      <c r="B37" s="434" t="s">
        <v>20</v>
      </c>
      <c r="C37" s="434"/>
      <c r="D37" s="434"/>
      <c r="E37" s="434"/>
      <c r="F37" s="434"/>
      <c r="G37" s="434"/>
      <c r="H37" s="434"/>
      <c r="I37" s="434"/>
      <c r="J37" s="22" t="s">
        <v>161</v>
      </c>
      <c r="L37" s="39"/>
      <c r="R37" s="30"/>
    </row>
    <row r="38" spans="2:18" ht="21" customHeight="1">
      <c r="B38" s="435" t="s">
        <v>21</v>
      </c>
      <c r="C38" s="435"/>
      <c r="D38" s="435"/>
      <c r="E38" s="435"/>
      <c r="F38" s="435"/>
      <c r="G38" s="435"/>
      <c r="H38" s="435"/>
      <c r="I38" s="435"/>
      <c r="L38" s="39"/>
      <c r="R38" s="30"/>
    </row>
  </sheetData>
  <mergeCells count="36">
    <mergeCell ref="A3:A4"/>
    <mergeCell ref="A5:A6"/>
    <mergeCell ref="A7:A8"/>
    <mergeCell ref="C5:C6"/>
    <mergeCell ref="B3:B4"/>
    <mergeCell ref="A11:A12"/>
    <mergeCell ref="A9:A10"/>
    <mergeCell ref="A33:A34"/>
    <mergeCell ref="A21:A22"/>
    <mergeCell ref="A23:A24"/>
    <mergeCell ref="A25:A26"/>
    <mergeCell ref="A27:A28"/>
    <mergeCell ref="A29:A30"/>
    <mergeCell ref="A13:A14"/>
    <mergeCell ref="A15:A16"/>
    <mergeCell ref="R35:R36"/>
    <mergeCell ref="N27:N28"/>
    <mergeCell ref="O29:O30"/>
    <mergeCell ref="P31:P32"/>
    <mergeCell ref="L23:L24"/>
    <mergeCell ref="M25:M26"/>
    <mergeCell ref="Q33:Q34"/>
    <mergeCell ref="J19:J20"/>
    <mergeCell ref="K21:K22"/>
    <mergeCell ref="D7:D8"/>
    <mergeCell ref="B37:I37"/>
    <mergeCell ref="B38:I38"/>
    <mergeCell ref="I17:I18"/>
    <mergeCell ref="F11:F12"/>
    <mergeCell ref="G13:G14"/>
    <mergeCell ref="H15:H16"/>
    <mergeCell ref="E9:E10"/>
    <mergeCell ref="A35:A36"/>
    <mergeCell ref="A17:A18"/>
    <mergeCell ref="A19:A20"/>
    <mergeCell ref="A31:A32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9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SheetLayoutView="100" workbookViewId="0" topLeftCell="A1">
      <selection activeCell="A1" sqref="A1"/>
    </sheetView>
  </sheetViews>
  <sheetFormatPr defaultColWidth="8.796875" defaultRowHeight="22.5" customHeight="1"/>
  <cols>
    <col min="1" max="2" width="10" style="19" customWidth="1"/>
    <col min="3" max="11" width="8.8984375" style="19" customWidth="1"/>
    <col min="12" max="21" width="8.69921875" style="19" customWidth="1"/>
    <col min="22" max="16384" width="9.09765625" style="19" customWidth="1"/>
  </cols>
  <sheetData>
    <row r="1" s="28" customFormat="1" ht="21.75" customHeight="1">
      <c r="A1" s="185" t="s">
        <v>274</v>
      </c>
    </row>
    <row r="2" spans="1:21" ht="21.75" customHeight="1" thickBot="1">
      <c r="A2" s="153" t="s">
        <v>224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7" t="s">
        <v>303</v>
      </c>
    </row>
    <row r="3" spans="1:21" s="29" customFormat="1" ht="55.5" customHeight="1">
      <c r="A3" s="66"/>
      <c r="B3" s="148" t="s">
        <v>203</v>
      </c>
      <c r="C3" s="148" t="s">
        <v>225</v>
      </c>
      <c r="D3" s="148" t="s">
        <v>226</v>
      </c>
      <c r="E3" s="148" t="s">
        <v>227</v>
      </c>
      <c r="F3" s="148" t="s">
        <v>228</v>
      </c>
      <c r="G3" s="148" t="s">
        <v>229</v>
      </c>
      <c r="H3" s="148" t="s">
        <v>230</v>
      </c>
      <c r="I3" s="157" t="s">
        <v>275</v>
      </c>
      <c r="J3" s="152" t="s">
        <v>439</v>
      </c>
      <c r="K3" s="152" t="s">
        <v>160</v>
      </c>
      <c r="L3" s="155" t="s">
        <v>139</v>
      </c>
      <c r="M3" s="152" t="s">
        <v>138</v>
      </c>
      <c r="N3" s="148" t="s">
        <v>136</v>
      </c>
      <c r="O3" s="152" t="s">
        <v>140</v>
      </c>
      <c r="P3" s="152" t="s">
        <v>276</v>
      </c>
      <c r="Q3" s="152" t="s">
        <v>280</v>
      </c>
      <c r="R3" s="158" t="s">
        <v>137</v>
      </c>
      <c r="S3" s="156" t="s">
        <v>278</v>
      </c>
      <c r="T3" s="158" t="s">
        <v>277</v>
      </c>
      <c r="U3" s="154" t="s">
        <v>279</v>
      </c>
    </row>
    <row r="4" spans="1:21" ht="21.75" customHeight="1">
      <c r="A4" s="67" t="s">
        <v>4</v>
      </c>
      <c r="B4" s="93">
        <f>SUM(C4:U4)</f>
        <v>190571</v>
      </c>
      <c r="C4" s="93">
        <v>3549</v>
      </c>
      <c r="D4" s="93">
        <v>81</v>
      </c>
      <c r="E4" s="93">
        <v>7</v>
      </c>
      <c r="F4" s="93">
        <v>70</v>
      </c>
      <c r="G4" s="93">
        <v>14643</v>
      </c>
      <c r="H4" s="93">
        <v>62609</v>
      </c>
      <c r="I4" s="93">
        <v>965</v>
      </c>
      <c r="J4" s="93">
        <v>2040</v>
      </c>
      <c r="K4" s="93">
        <v>7910</v>
      </c>
      <c r="L4" s="101">
        <v>29913</v>
      </c>
      <c r="M4" s="93">
        <v>4253</v>
      </c>
      <c r="N4" s="93">
        <v>1734</v>
      </c>
      <c r="O4" s="93">
        <v>8693</v>
      </c>
      <c r="P4" s="93">
        <v>12173</v>
      </c>
      <c r="Q4" s="93">
        <v>7297</v>
      </c>
      <c r="R4" s="93">
        <v>1362</v>
      </c>
      <c r="S4" s="93">
        <v>26967</v>
      </c>
      <c r="T4" s="93">
        <v>3895</v>
      </c>
      <c r="U4" s="94">
        <v>2410</v>
      </c>
    </row>
    <row r="5" spans="1:21" ht="21.75" customHeight="1">
      <c r="A5" s="95" t="s">
        <v>5</v>
      </c>
      <c r="B5" s="96">
        <f aca="true" t="shared" si="0" ref="B5:B16">SUM(C5:U5)</f>
        <v>39108</v>
      </c>
      <c r="C5" s="96">
        <v>1695</v>
      </c>
      <c r="D5" s="97">
        <v>0</v>
      </c>
      <c r="E5" s="96">
        <v>197</v>
      </c>
      <c r="F5" s="96">
        <v>13</v>
      </c>
      <c r="G5" s="96">
        <v>2608</v>
      </c>
      <c r="H5" s="96">
        <v>16877</v>
      </c>
      <c r="I5" s="96">
        <v>115</v>
      </c>
      <c r="J5" s="96">
        <v>192</v>
      </c>
      <c r="K5" s="96">
        <v>1411</v>
      </c>
      <c r="L5" s="102">
        <v>5317</v>
      </c>
      <c r="M5" s="96">
        <v>505</v>
      </c>
      <c r="N5" s="96">
        <v>197</v>
      </c>
      <c r="O5" s="96">
        <v>1141</v>
      </c>
      <c r="P5" s="96">
        <v>2071</v>
      </c>
      <c r="Q5" s="96">
        <v>1022</v>
      </c>
      <c r="R5" s="96">
        <v>298</v>
      </c>
      <c r="S5" s="96">
        <v>4366</v>
      </c>
      <c r="T5" s="96">
        <v>695</v>
      </c>
      <c r="U5" s="47">
        <v>388</v>
      </c>
    </row>
    <row r="6" spans="1:21" ht="21.75" customHeight="1">
      <c r="A6" s="95" t="s">
        <v>6</v>
      </c>
      <c r="B6" s="96">
        <f t="shared" si="0"/>
        <v>75516</v>
      </c>
      <c r="C6" s="96">
        <v>1134</v>
      </c>
      <c r="D6" s="97">
        <v>0</v>
      </c>
      <c r="E6" s="96">
        <v>5</v>
      </c>
      <c r="F6" s="96">
        <v>4</v>
      </c>
      <c r="G6" s="96">
        <v>4082</v>
      </c>
      <c r="H6" s="96">
        <v>31840</v>
      </c>
      <c r="I6" s="96">
        <v>171</v>
      </c>
      <c r="J6" s="96">
        <v>1021</v>
      </c>
      <c r="K6" s="96">
        <v>2722</v>
      </c>
      <c r="L6" s="102">
        <v>10051</v>
      </c>
      <c r="M6" s="96">
        <v>1089</v>
      </c>
      <c r="N6" s="96">
        <v>540</v>
      </c>
      <c r="O6" s="96">
        <v>3349</v>
      </c>
      <c r="P6" s="96">
        <v>4059</v>
      </c>
      <c r="Q6" s="96">
        <v>2706</v>
      </c>
      <c r="R6" s="96">
        <v>521</v>
      </c>
      <c r="S6" s="96">
        <v>9594</v>
      </c>
      <c r="T6" s="96">
        <v>1219</v>
      </c>
      <c r="U6" s="47">
        <v>1409</v>
      </c>
    </row>
    <row r="7" spans="1:21" ht="21.75" customHeight="1">
      <c r="A7" s="95" t="s">
        <v>126</v>
      </c>
      <c r="B7" s="96">
        <f>SUM(C7:U7)</f>
        <v>218366</v>
      </c>
      <c r="C7" s="96">
        <v>5197</v>
      </c>
      <c r="D7" s="97">
        <v>124</v>
      </c>
      <c r="E7" s="96">
        <v>17</v>
      </c>
      <c r="F7" s="96">
        <v>105</v>
      </c>
      <c r="G7" s="96">
        <v>12691</v>
      </c>
      <c r="H7" s="96">
        <v>93385</v>
      </c>
      <c r="I7" s="96">
        <v>440</v>
      </c>
      <c r="J7" s="96">
        <v>2019</v>
      </c>
      <c r="K7" s="96">
        <v>8150</v>
      </c>
      <c r="L7" s="102">
        <v>24934</v>
      </c>
      <c r="M7" s="96">
        <v>2701</v>
      </c>
      <c r="N7" s="96">
        <v>1405</v>
      </c>
      <c r="O7" s="96">
        <v>9815</v>
      </c>
      <c r="P7" s="96">
        <v>12334</v>
      </c>
      <c r="Q7" s="96">
        <v>7102</v>
      </c>
      <c r="R7" s="96">
        <v>1787</v>
      </c>
      <c r="S7" s="96">
        <v>28090</v>
      </c>
      <c r="T7" s="96">
        <v>4095</v>
      </c>
      <c r="U7" s="47">
        <v>3975</v>
      </c>
    </row>
    <row r="8" spans="1:21" ht="21.75" customHeight="1">
      <c r="A8" s="95" t="s">
        <v>7</v>
      </c>
      <c r="B8" s="96">
        <f t="shared" si="0"/>
        <v>90945</v>
      </c>
      <c r="C8" s="96">
        <v>2938</v>
      </c>
      <c r="D8" s="96">
        <v>5</v>
      </c>
      <c r="E8" s="96">
        <v>3</v>
      </c>
      <c r="F8" s="96">
        <v>59</v>
      </c>
      <c r="G8" s="96">
        <v>5482</v>
      </c>
      <c r="H8" s="96">
        <v>34539</v>
      </c>
      <c r="I8" s="96">
        <v>215</v>
      </c>
      <c r="J8" s="96">
        <v>953</v>
      </c>
      <c r="K8" s="96">
        <v>4071</v>
      </c>
      <c r="L8" s="102">
        <v>12640</v>
      </c>
      <c r="M8" s="96">
        <v>1614</v>
      </c>
      <c r="N8" s="96">
        <v>731</v>
      </c>
      <c r="O8" s="96">
        <v>3725</v>
      </c>
      <c r="P8" s="96">
        <v>5400</v>
      </c>
      <c r="Q8" s="96">
        <v>3104</v>
      </c>
      <c r="R8" s="96">
        <v>1004</v>
      </c>
      <c r="S8" s="96">
        <v>11290</v>
      </c>
      <c r="T8" s="96">
        <v>1862</v>
      </c>
      <c r="U8" s="47">
        <v>1310</v>
      </c>
    </row>
    <row r="9" spans="1:21" ht="21.75" customHeight="1">
      <c r="A9" s="95" t="s">
        <v>8</v>
      </c>
      <c r="B9" s="96">
        <f t="shared" si="0"/>
        <v>56876</v>
      </c>
      <c r="C9" s="96">
        <v>2772</v>
      </c>
      <c r="D9" s="96">
        <v>1</v>
      </c>
      <c r="E9" s="96">
        <v>91</v>
      </c>
      <c r="F9" s="96">
        <v>13</v>
      </c>
      <c r="G9" s="96">
        <v>4226</v>
      </c>
      <c r="H9" s="96">
        <v>22275</v>
      </c>
      <c r="I9" s="96">
        <v>168</v>
      </c>
      <c r="J9" s="96">
        <v>306</v>
      </c>
      <c r="K9" s="96">
        <v>1761</v>
      </c>
      <c r="L9" s="102">
        <v>7950</v>
      </c>
      <c r="M9" s="96">
        <v>906</v>
      </c>
      <c r="N9" s="96">
        <v>308</v>
      </c>
      <c r="O9" s="96">
        <v>2167</v>
      </c>
      <c r="P9" s="96">
        <v>3694</v>
      </c>
      <c r="Q9" s="96">
        <v>1868</v>
      </c>
      <c r="R9" s="96">
        <v>529</v>
      </c>
      <c r="S9" s="96">
        <v>6226</v>
      </c>
      <c r="T9" s="96">
        <v>1150</v>
      </c>
      <c r="U9" s="47">
        <v>465</v>
      </c>
    </row>
    <row r="10" spans="1:21" ht="21.75" customHeight="1">
      <c r="A10" s="95" t="s">
        <v>9</v>
      </c>
      <c r="B10" s="96">
        <f t="shared" si="0"/>
        <v>34333</v>
      </c>
      <c r="C10" s="96">
        <v>402</v>
      </c>
      <c r="D10" s="96">
        <v>3</v>
      </c>
      <c r="E10" s="96">
        <v>0</v>
      </c>
      <c r="F10" s="96">
        <v>2</v>
      </c>
      <c r="G10" s="96">
        <v>1958</v>
      </c>
      <c r="H10" s="96">
        <v>13692</v>
      </c>
      <c r="I10" s="96">
        <v>81</v>
      </c>
      <c r="J10" s="96">
        <v>474</v>
      </c>
      <c r="K10" s="96">
        <v>1591</v>
      </c>
      <c r="L10" s="102">
        <v>4910</v>
      </c>
      <c r="M10" s="96">
        <v>627</v>
      </c>
      <c r="N10" s="96">
        <v>239</v>
      </c>
      <c r="O10" s="96">
        <v>1444</v>
      </c>
      <c r="P10" s="96">
        <v>1866</v>
      </c>
      <c r="Q10" s="96">
        <v>1179</v>
      </c>
      <c r="R10" s="96">
        <v>215</v>
      </c>
      <c r="S10" s="96">
        <v>4363</v>
      </c>
      <c r="T10" s="96">
        <v>747</v>
      </c>
      <c r="U10" s="47">
        <v>540</v>
      </c>
    </row>
    <row r="11" spans="1:21" ht="21.75" customHeight="1">
      <c r="A11" s="95" t="s">
        <v>10</v>
      </c>
      <c r="B11" s="96">
        <f t="shared" si="0"/>
        <v>21550</v>
      </c>
      <c r="C11" s="96">
        <v>299</v>
      </c>
      <c r="D11" s="96">
        <v>0</v>
      </c>
      <c r="E11" s="96">
        <v>21</v>
      </c>
      <c r="F11" s="96">
        <v>5</v>
      </c>
      <c r="G11" s="96">
        <v>1389</v>
      </c>
      <c r="H11" s="96">
        <v>10000</v>
      </c>
      <c r="I11" s="96">
        <v>37</v>
      </c>
      <c r="J11" s="96">
        <v>157</v>
      </c>
      <c r="K11" s="96">
        <v>1061</v>
      </c>
      <c r="L11" s="102">
        <v>2791</v>
      </c>
      <c r="M11" s="96">
        <v>262</v>
      </c>
      <c r="N11" s="96">
        <v>135</v>
      </c>
      <c r="O11" s="96">
        <v>648</v>
      </c>
      <c r="P11" s="96">
        <v>1188</v>
      </c>
      <c r="Q11" s="96">
        <v>519</v>
      </c>
      <c r="R11" s="96">
        <v>149</v>
      </c>
      <c r="S11" s="96">
        <v>2343</v>
      </c>
      <c r="T11" s="96">
        <v>246</v>
      </c>
      <c r="U11" s="47">
        <v>300</v>
      </c>
    </row>
    <row r="12" spans="1:21" ht="21.75" customHeight="1">
      <c r="A12" s="95" t="s">
        <v>11</v>
      </c>
      <c r="B12" s="96">
        <f t="shared" si="0"/>
        <v>13185</v>
      </c>
      <c r="C12" s="96">
        <v>882</v>
      </c>
      <c r="D12" s="96">
        <v>0</v>
      </c>
      <c r="E12" s="96">
        <v>1176</v>
      </c>
      <c r="F12" s="96">
        <v>1</v>
      </c>
      <c r="G12" s="96">
        <v>1229</v>
      </c>
      <c r="H12" s="96">
        <v>3981</v>
      </c>
      <c r="I12" s="96">
        <v>15</v>
      </c>
      <c r="J12" s="96">
        <v>46</v>
      </c>
      <c r="K12" s="96">
        <v>352</v>
      </c>
      <c r="L12" s="102">
        <v>2159</v>
      </c>
      <c r="M12" s="96">
        <v>177</v>
      </c>
      <c r="N12" s="96">
        <v>45</v>
      </c>
      <c r="O12" s="96">
        <v>374</v>
      </c>
      <c r="P12" s="96">
        <v>789</v>
      </c>
      <c r="Q12" s="96">
        <v>377</v>
      </c>
      <c r="R12" s="96">
        <v>200</v>
      </c>
      <c r="S12" s="96">
        <v>1096</v>
      </c>
      <c r="T12" s="96">
        <v>261</v>
      </c>
      <c r="U12" s="47">
        <v>25</v>
      </c>
    </row>
    <row r="13" spans="1:21" ht="21.75" customHeight="1">
      <c r="A13" s="95" t="s">
        <v>12</v>
      </c>
      <c r="B13" s="96">
        <f t="shared" si="0"/>
        <v>12182</v>
      </c>
      <c r="C13" s="96">
        <v>1303</v>
      </c>
      <c r="D13" s="96">
        <v>0</v>
      </c>
      <c r="E13" s="96">
        <v>143</v>
      </c>
      <c r="F13" s="96">
        <v>3</v>
      </c>
      <c r="G13" s="96">
        <v>1096</v>
      </c>
      <c r="H13" s="96">
        <v>3768</v>
      </c>
      <c r="I13" s="96">
        <v>32</v>
      </c>
      <c r="J13" s="96">
        <v>52</v>
      </c>
      <c r="K13" s="96">
        <v>319</v>
      </c>
      <c r="L13" s="102">
        <v>1704</v>
      </c>
      <c r="M13" s="96">
        <v>207</v>
      </c>
      <c r="N13" s="96">
        <v>50</v>
      </c>
      <c r="O13" s="96">
        <v>521</v>
      </c>
      <c r="P13" s="96">
        <v>754</v>
      </c>
      <c r="Q13" s="96">
        <v>411</v>
      </c>
      <c r="R13" s="96">
        <v>173</v>
      </c>
      <c r="S13" s="96">
        <v>1254</v>
      </c>
      <c r="T13" s="96">
        <v>303</v>
      </c>
      <c r="U13" s="47">
        <v>89</v>
      </c>
    </row>
    <row r="14" spans="1:21" ht="21.75" customHeight="1">
      <c r="A14" s="95" t="s">
        <v>13</v>
      </c>
      <c r="B14" s="96">
        <f t="shared" si="0"/>
        <v>7114</v>
      </c>
      <c r="C14" s="96">
        <v>377</v>
      </c>
      <c r="D14" s="96">
        <v>1</v>
      </c>
      <c r="E14" s="96">
        <v>152</v>
      </c>
      <c r="F14" s="96">
        <v>10</v>
      </c>
      <c r="G14" s="96">
        <v>544</v>
      </c>
      <c r="H14" s="96">
        <v>2679</v>
      </c>
      <c r="I14" s="96">
        <v>20</v>
      </c>
      <c r="J14" s="96">
        <v>36</v>
      </c>
      <c r="K14" s="96">
        <v>271</v>
      </c>
      <c r="L14" s="102">
        <v>962</v>
      </c>
      <c r="M14" s="96">
        <v>119</v>
      </c>
      <c r="N14" s="96">
        <v>30</v>
      </c>
      <c r="O14" s="96">
        <v>307</v>
      </c>
      <c r="P14" s="96">
        <v>439</v>
      </c>
      <c r="Q14" s="96">
        <v>174</v>
      </c>
      <c r="R14" s="96">
        <v>96</v>
      </c>
      <c r="S14" s="96">
        <v>661</v>
      </c>
      <c r="T14" s="96">
        <v>186</v>
      </c>
      <c r="U14" s="47">
        <v>50</v>
      </c>
    </row>
    <row r="15" spans="1:21" ht="21.75" customHeight="1">
      <c r="A15" s="95" t="s">
        <v>14</v>
      </c>
      <c r="B15" s="96">
        <f t="shared" si="0"/>
        <v>19438</v>
      </c>
      <c r="C15" s="96">
        <v>1020</v>
      </c>
      <c r="D15" s="96">
        <v>3</v>
      </c>
      <c r="E15" s="96">
        <v>3</v>
      </c>
      <c r="F15" s="96">
        <v>3</v>
      </c>
      <c r="G15" s="96">
        <v>1449</v>
      </c>
      <c r="H15" s="96">
        <v>7419</v>
      </c>
      <c r="I15" s="96">
        <v>97</v>
      </c>
      <c r="J15" s="96">
        <v>151</v>
      </c>
      <c r="K15" s="96">
        <v>640</v>
      </c>
      <c r="L15" s="102">
        <v>2233</v>
      </c>
      <c r="M15" s="96">
        <v>346</v>
      </c>
      <c r="N15" s="96">
        <v>110</v>
      </c>
      <c r="O15" s="96">
        <v>803</v>
      </c>
      <c r="P15" s="96">
        <v>1158</v>
      </c>
      <c r="Q15" s="96">
        <v>592</v>
      </c>
      <c r="R15" s="96">
        <v>193</v>
      </c>
      <c r="S15" s="96">
        <v>2481</v>
      </c>
      <c r="T15" s="96">
        <v>437</v>
      </c>
      <c r="U15" s="47">
        <v>300</v>
      </c>
    </row>
    <row r="16" spans="1:21" ht="21.75" customHeight="1" thickBot="1">
      <c r="A16" s="83" t="s">
        <v>125</v>
      </c>
      <c r="B16" s="98">
        <f t="shared" si="0"/>
        <v>27283</v>
      </c>
      <c r="C16" s="98">
        <v>726</v>
      </c>
      <c r="D16" s="98">
        <v>0</v>
      </c>
      <c r="E16" s="99">
        <v>3</v>
      </c>
      <c r="F16" s="98">
        <v>3</v>
      </c>
      <c r="G16" s="98">
        <v>1740</v>
      </c>
      <c r="H16" s="98">
        <v>9886</v>
      </c>
      <c r="I16" s="98">
        <v>96</v>
      </c>
      <c r="J16" s="98">
        <v>370</v>
      </c>
      <c r="K16" s="98">
        <v>1120</v>
      </c>
      <c r="L16" s="103">
        <v>3556</v>
      </c>
      <c r="M16" s="98">
        <v>364</v>
      </c>
      <c r="N16" s="98">
        <v>218</v>
      </c>
      <c r="O16" s="98">
        <v>1082</v>
      </c>
      <c r="P16" s="98">
        <v>1694</v>
      </c>
      <c r="Q16" s="98">
        <v>1121</v>
      </c>
      <c r="R16" s="98">
        <v>241</v>
      </c>
      <c r="S16" s="98">
        <v>3738</v>
      </c>
      <c r="T16" s="98">
        <v>910</v>
      </c>
      <c r="U16" s="100">
        <v>415</v>
      </c>
    </row>
    <row r="17" spans="1:12" ht="21.75" customHeight="1">
      <c r="A17" s="104" t="s">
        <v>161</v>
      </c>
      <c r="J17" s="40"/>
      <c r="L17" s="398"/>
    </row>
    <row r="18" spans="1:21" ht="21.75" customHeight="1" thickBot="1">
      <c r="A18" s="153" t="s">
        <v>231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 t="s">
        <v>339</v>
      </c>
      <c r="U18" s="30"/>
    </row>
    <row r="19" spans="1:21" s="29" customFormat="1" ht="52.5" customHeight="1">
      <c r="A19" s="66"/>
      <c r="B19" s="148" t="s">
        <v>203</v>
      </c>
      <c r="C19" s="148" t="s">
        <v>228</v>
      </c>
      <c r="D19" s="148" t="s">
        <v>229</v>
      </c>
      <c r="E19" s="148" t="s">
        <v>230</v>
      </c>
      <c r="F19" s="157" t="s">
        <v>275</v>
      </c>
      <c r="G19" s="152" t="s">
        <v>439</v>
      </c>
      <c r="H19" s="152" t="s">
        <v>135</v>
      </c>
      <c r="I19" s="152" t="s">
        <v>139</v>
      </c>
      <c r="J19" s="152" t="s">
        <v>138</v>
      </c>
      <c r="K19" s="148" t="s">
        <v>136</v>
      </c>
      <c r="L19" s="155" t="s">
        <v>140</v>
      </c>
      <c r="M19" s="152" t="s">
        <v>141</v>
      </c>
      <c r="N19" s="152" t="s">
        <v>280</v>
      </c>
      <c r="O19" s="158" t="s">
        <v>137</v>
      </c>
      <c r="P19" s="160" t="s">
        <v>278</v>
      </c>
      <c r="Q19" s="44"/>
      <c r="R19" s="44"/>
      <c r="S19" s="44"/>
      <c r="T19" s="45"/>
      <c r="U19" s="46"/>
    </row>
    <row r="20" spans="1:21" ht="21.75" customHeight="1">
      <c r="A20" s="67" t="s">
        <v>4</v>
      </c>
      <c r="B20" s="301">
        <f>SUM(C20:U20)</f>
        <v>14652</v>
      </c>
      <c r="C20" s="301">
        <v>14</v>
      </c>
      <c r="D20" s="301">
        <v>1529</v>
      </c>
      <c r="E20" s="301">
        <v>1894</v>
      </c>
      <c r="F20" s="301">
        <v>5</v>
      </c>
      <c r="G20" s="301">
        <v>104</v>
      </c>
      <c r="H20" s="301">
        <v>207</v>
      </c>
      <c r="I20" s="301">
        <v>3956</v>
      </c>
      <c r="J20" s="301">
        <v>255</v>
      </c>
      <c r="K20" s="301">
        <v>601</v>
      </c>
      <c r="L20" s="303">
        <v>1880</v>
      </c>
      <c r="M20" s="301">
        <v>694</v>
      </c>
      <c r="N20" s="301">
        <v>590</v>
      </c>
      <c r="O20" s="301">
        <v>101</v>
      </c>
      <c r="P20" s="302">
        <v>2822</v>
      </c>
      <c r="Q20" s="48"/>
      <c r="R20" s="48"/>
      <c r="S20" s="48"/>
      <c r="T20" s="48"/>
      <c r="U20" s="48"/>
    </row>
    <row r="21" spans="1:21" ht="21.75" customHeight="1">
      <c r="A21" s="95" t="s">
        <v>5</v>
      </c>
      <c r="B21" s="304">
        <f>SUM(C21:U21)</f>
        <v>3461</v>
      </c>
      <c r="C21" s="304">
        <v>2</v>
      </c>
      <c r="D21" s="304">
        <v>358</v>
      </c>
      <c r="E21" s="304">
        <v>821</v>
      </c>
      <c r="F21" s="304">
        <v>3</v>
      </c>
      <c r="G21" s="304">
        <v>9</v>
      </c>
      <c r="H21" s="304">
        <v>73</v>
      </c>
      <c r="I21" s="304">
        <v>883</v>
      </c>
      <c r="J21" s="304">
        <v>49</v>
      </c>
      <c r="K21" s="304">
        <v>105</v>
      </c>
      <c r="L21" s="306">
        <v>324</v>
      </c>
      <c r="M21" s="304">
        <v>150</v>
      </c>
      <c r="N21" s="304">
        <v>117</v>
      </c>
      <c r="O21" s="304">
        <v>25</v>
      </c>
      <c r="P21" s="305">
        <v>542</v>
      </c>
      <c r="Q21" s="48"/>
      <c r="R21" s="48"/>
      <c r="S21" s="48"/>
      <c r="T21" s="48"/>
      <c r="U21" s="48"/>
    </row>
    <row r="22" spans="1:21" ht="21.75" customHeight="1">
      <c r="A22" s="95" t="s">
        <v>6</v>
      </c>
      <c r="B22" s="304">
        <f aca="true" t="shared" si="1" ref="B22:B32">SUM(C22:U22)</f>
        <v>5372</v>
      </c>
      <c r="C22" s="307">
        <v>0</v>
      </c>
      <c r="D22" s="304">
        <v>400</v>
      </c>
      <c r="E22" s="304">
        <v>824</v>
      </c>
      <c r="F22" s="304">
        <v>3</v>
      </c>
      <c r="G22" s="304">
        <v>51</v>
      </c>
      <c r="H22" s="304">
        <v>72</v>
      </c>
      <c r="I22" s="304">
        <v>1405</v>
      </c>
      <c r="J22" s="304">
        <v>79</v>
      </c>
      <c r="K22" s="304">
        <v>242</v>
      </c>
      <c r="L22" s="306">
        <v>808</v>
      </c>
      <c r="M22" s="304">
        <v>258</v>
      </c>
      <c r="N22" s="304">
        <v>196</v>
      </c>
      <c r="O22" s="304">
        <v>24</v>
      </c>
      <c r="P22" s="305">
        <v>1010</v>
      </c>
      <c r="Q22" s="48"/>
      <c r="R22" s="48"/>
      <c r="S22" s="48"/>
      <c r="T22" s="48"/>
      <c r="U22" s="48"/>
    </row>
    <row r="23" spans="1:21" ht="21.75" customHeight="1">
      <c r="A23" s="95" t="s">
        <v>126</v>
      </c>
      <c r="B23" s="304">
        <f t="shared" si="1"/>
        <v>13701</v>
      </c>
      <c r="C23" s="304">
        <v>20</v>
      </c>
      <c r="D23" s="304">
        <v>1521</v>
      </c>
      <c r="E23" s="304">
        <v>1653</v>
      </c>
      <c r="F23" s="304">
        <v>6</v>
      </c>
      <c r="G23" s="304">
        <v>81</v>
      </c>
      <c r="H23" s="304">
        <v>250</v>
      </c>
      <c r="I23" s="304">
        <v>3168</v>
      </c>
      <c r="J23" s="304">
        <v>172</v>
      </c>
      <c r="K23" s="304">
        <v>640</v>
      </c>
      <c r="L23" s="306">
        <v>2175</v>
      </c>
      <c r="M23" s="304">
        <v>632</v>
      </c>
      <c r="N23" s="304">
        <v>500</v>
      </c>
      <c r="O23" s="304">
        <v>111</v>
      </c>
      <c r="P23" s="305">
        <v>2772</v>
      </c>
      <c r="Q23" s="49"/>
      <c r="R23" s="49"/>
      <c r="S23" s="49"/>
      <c r="T23" s="49"/>
      <c r="U23" s="49"/>
    </row>
    <row r="24" spans="1:21" ht="21.75" customHeight="1">
      <c r="A24" s="95" t="s">
        <v>7</v>
      </c>
      <c r="B24" s="304">
        <f t="shared" si="1"/>
        <v>6678</v>
      </c>
      <c r="C24" s="304">
        <v>11</v>
      </c>
      <c r="D24" s="304">
        <v>608</v>
      </c>
      <c r="E24" s="304">
        <v>1024</v>
      </c>
      <c r="F24" s="304">
        <v>2</v>
      </c>
      <c r="G24" s="304">
        <v>45</v>
      </c>
      <c r="H24" s="304">
        <v>125</v>
      </c>
      <c r="I24" s="304">
        <v>1722</v>
      </c>
      <c r="J24" s="304">
        <v>77</v>
      </c>
      <c r="K24" s="304">
        <v>413</v>
      </c>
      <c r="L24" s="306">
        <v>942</v>
      </c>
      <c r="M24" s="304">
        <v>283</v>
      </c>
      <c r="N24" s="304">
        <v>267</v>
      </c>
      <c r="O24" s="304">
        <v>41</v>
      </c>
      <c r="P24" s="305">
        <v>1118</v>
      </c>
      <c r="Q24" s="48"/>
      <c r="R24" s="48"/>
      <c r="S24" s="48"/>
      <c r="T24" s="48"/>
      <c r="U24" s="48"/>
    </row>
    <row r="25" spans="1:21" ht="21.75" customHeight="1">
      <c r="A25" s="95" t="s">
        <v>72</v>
      </c>
      <c r="B25" s="304">
        <f t="shared" si="1"/>
        <v>4953</v>
      </c>
      <c r="C25" s="307">
        <v>0</v>
      </c>
      <c r="D25" s="304">
        <v>526</v>
      </c>
      <c r="E25" s="304">
        <v>943</v>
      </c>
      <c r="F25" s="304">
        <v>1</v>
      </c>
      <c r="G25" s="304">
        <v>12</v>
      </c>
      <c r="H25" s="304">
        <v>54</v>
      </c>
      <c r="I25" s="304">
        <v>1364</v>
      </c>
      <c r="J25" s="304">
        <v>66</v>
      </c>
      <c r="K25" s="304">
        <v>155</v>
      </c>
      <c r="L25" s="306">
        <v>500</v>
      </c>
      <c r="M25" s="304">
        <v>208</v>
      </c>
      <c r="N25" s="304">
        <v>201</v>
      </c>
      <c r="O25" s="304">
        <v>37</v>
      </c>
      <c r="P25" s="305">
        <v>886</v>
      </c>
      <c r="Q25" s="48"/>
      <c r="R25" s="48"/>
      <c r="S25" s="48"/>
      <c r="T25" s="48"/>
      <c r="U25" s="48"/>
    </row>
    <row r="26" spans="1:21" ht="21.75" customHeight="1">
      <c r="A26" s="95" t="s">
        <v>9</v>
      </c>
      <c r="B26" s="304">
        <f t="shared" si="1"/>
        <v>2271</v>
      </c>
      <c r="C26" s="307">
        <v>0</v>
      </c>
      <c r="D26" s="304">
        <v>173</v>
      </c>
      <c r="E26" s="304">
        <v>292</v>
      </c>
      <c r="F26" s="304">
        <v>0</v>
      </c>
      <c r="G26" s="304">
        <v>16</v>
      </c>
      <c r="H26" s="304">
        <v>25</v>
      </c>
      <c r="I26" s="304">
        <v>625</v>
      </c>
      <c r="J26" s="304">
        <v>26</v>
      </c>
      <c r="K26" s="304">
        <v>180</v>
      </c>
      <c r="L26" s="306">
        <v>303</v>
      </c>
      <c r="M26" s="304">
        <v>114</v>
      </c>
      <c r="N26" s="304">
        <v>103</v>
      </c>
      <c r="O26" s="304">
        <v>12</v>
      </c>
      <c r="P26" s="305">
        <v>402</v>
      </c>
      <c r="Q26" s="48"/>
      <c r="R26" s="48"/>
      <c r="S26" s="48"/>
      <c r="T26" s="48"/>
      <c r="U26" s="48"/>
    </row>
    <row r="27" spans="1:21" ht="21.75" customHeight="1">
      <c r="A27" s="95" t="s">
        <v>10</v>
      </c>
      <c r="B27" s="304">
        <f t="shared" si="1"/>
        <v>1543</v>
      </c>
      <c r="C27" s="304">
        <v>1</v>
      </c>
      <c r="D27" s="304">
        <v>148</v>
      </c>
      <c r="E27" s="304">
        <v>385</v>
      </c>
      <c r="F27" s="304">
        <v>0</v>
      </c>
      <c r="G27" s="304">
        <v>6</v>
      </c>
      <c r="H27" s="304">
        <v>27</v>
      </c>
      <c r="I27" s="304">
        <v>394</v>
      </c>
      <c r="J27" s="304">
        <v>18</v>
      </c>
      <c r="K27" s="304">
        <v>60</v>
      </c>
      <c r="L27" s="306">
        <v>129</v>
      </c>
      <c r="M27" s="304">
        <v>62</v>
      </c>
      <c r="N27" s="304">
        <v>66</v>
      </c>
      <c r="O27" s="304">
        <v>10</v>
      </c>
      <c r="P27" s="305">
        <v>237</v>
      </c>
      <c r="Q27" s="48"/>
      <c r="R27" s="48"/>
      <c r="S27" s="48"/>
      <c r="T27" s="48"/>
      <c r="U27" s="48"/>
    </row>
    <row r="28" spans="1:21" ht="21.75" customHeight="1">
      <c r="A28" s="95" t="s">
        <v>11</v>
      </c>
      <c r="B28" s="304">
        <f t="shared" si="1"/>
        <v>1131</v>
      </c>
      <c r="C28" s="308">
        <v>0</v>
      </c>
      <c r="D28" s="304">
        <v>208</v>
      </c>
      <c r="E28" s="304">
        <v>203</v>
      </c>
      <c r="F28" s="304">
        <v>1</v>
      </c>
      <c r="G28" s="308">
        <v>0</v>
      </c>
      <c r="H28" s="304">
        <v>14</v>
      </c>
      <c r="I28" s="304">
        <v>344</v>
      </c>
      <c r="J28" s="304">
        <v>10</v>
      </c>
      <c r="K28" s="304">
        <v>12</v>
      </c>
      <c r="L28" s="306">
        <v>71</v>
      </c>
      <c r="M28" s="304">
        <v>45</v>
      </c>
      <c r="N28" s="304">
        <v>49</v>
      </c>
      <c r="O28" s="304">
        <v>16</v>
      </c>
      <c r="P28" s="305">
        <v>158</v>
      </c>
      <c r="Q28" s="48"/>
      <c r="R28" s="48"/>
      <c r="S28" s="48"/>
      <c r="T28" s="48"/>
      <c r="U28" s="48"/>
    </row>
    <row r="29" spans="1:21" s="31" customFormat="1" ht="21.75" customHeight="1">
      <c r="A29" s="105" t="s">
        <v>65</v>
      </c>
      <c r="B29" s="304">
        <f t="shared" si="1"/>
        <v>1015</v>
      </c>
      <c r="C29" s="304">
        <v>3</v>
      </c>
      <c r="D29" s="304">
        <v>169</v>
      </c>
      <c r="E29" s="304">
        <v>181</v>
      </c>
      <c r="F29" s="307">
        <v>0</v>
      </c>
      <c r="G29" s="304">
        <v>1</v>
      </c>
      <c r="H29" s="304">
        <v>17</v>
      </c>
      <c r="I29" s="304">
        <v>289</v>
      </c>
      <c r="J29" s="304">
        <v>6</v>
      </c>
      <c r="K29" s="304">
        <v>15</v>
      </c>
      <c r="L29" s="306">
        <v>87</v>
      </c>
      <c r="M29" s="304">
        <v>31</v>
      </c>
      <c r="N29" s="304">
        <v>33</v>
      </c>
      <c r="O29" s="304">
        <v>9</v>
      </c>
      <c r="P29" s="305">
        <v>174</v>
      </c>
      <c r="Q29" s="50"/>
      <c r="R29" s="50"/>
      <c r="S29" s="50"/>
      <c r="T29" s="50"/>
      <c r="U29" s="50"/>
    </row>
    <row r="30" spans="1:21" ht="21.75" customHeight="1">
      <c r="A30" s="95" t="s">
        <v>13</v>
      </c>
      <c r="B30" s="304">
        <f t="shared" si="1"/>
        <v>617</v>
      </c>
      <c r="C30" s="304">
        <v>1</v>
      </c>
      <c r="D30" s="304">
        <v>78</v>
      </c>
      <c r="E30" s="304">
        <v>194</v>
      </c>
      <c r="F30" s="307">
        <v>0</v>
      </c>
      <c r="G30" s="304">
        <v>0</v>
      </c>
      <c r="H30" s="304">
        <v>33</v>
      </c>
      <c r="I30" s="304">
        <v>145</v>
      </c>
      <c r="J30" s="304">
        <v>5</v>
      </c>
      <c r="K30" s="304">
        <v>8</v>
      </c>
      <c r="L30" s="306">
        <v>32</v>
      </c>
      <c r="M30" s="304">
        <v>18</v>
      </c>
      <c r="N30" s="304">
        <v>24</v>
      </c>
      <c r="O30" s="304">
        <v>8</v>
      </c>
      <c r="P30" s="305">
        <v>71</v>
      </c>
      <c r="Q30" s="48"/>
      <c r="R30" s="48"/>
      <c r="S30" s="48"/>
      <c r="T30" s="48"/>
      <c r="U30" s="48"/>
    </row>
    <row r="31" spans="1:21" ht="21.75" customHeight="1">
      <c r="A31" s="95" t="s">
        <v>14</v>
      </c>
      <c r="B31" s="304">
        <f t="shared" si="1"/>
        <v>1240</v>
      </c>
      <c r="C31" s="307">
        <v>0</v>
      </c>
      <c r="D31" s="304">
        <v>166</v>
      </c>
      <c r="E31" s="304">
        <v>204</v>
      </c>
      <c r="F31" s="304">
        <v>0</v>
      </c>
      <c r="G31" s="304">
        <v>5</v>
      </c>
      <c r="H31" s="304">
        <v>16</v>
      </c>
      <c r="I31" s="304">
        <v>253</v>
      </c>
      <c r="J31" s="304">
        <v>9</v>
      </c>
      <c r="K31" s="304">
        <v>127</v>
      </c>
      <c r="L31" s="306">
        <v>142</v>
      </c>
      <c r="M31" s="304">
        <v>55</v>
      </c>
      <c r="N31" s="304">
        <v>46</v>
      </c>
      <c r="O31" s="304">
        <v>9</v>
      </c>
      <c r="P31" s="305">
        <v>208</v>
      </c>
      <c r="Q31" s="48"/>
      <c r="R31" s="48"/>
      <c r="S31" s="48"/>
      <c r="T31" s="48"/>
      <c r="U31" s="48"/>
    </row>
    <row r="32" spans="1:21" ht="21.75" customHeight="1" thickBot="1">
      <c r="A32" s="83" t="s">
        <v>125</v>
      </c>
      <c r="B32" s="309">
        <f t="shared" si="1"/>
        <v>1657</v>
      </c>
      <c r="C32" s="310">
        <v>0</v>
      </c>
      <c r="D32" s="309">
        <v>178</v>
      </c>
      <c r="E32" s="309">
        <v>329</v>
      </c>
      <c r="F32" s="310">
        <v>0</v>
      </c>
      <c r="G32" s="309">
        <v>2</v>
      </c>
      <c r="H32" s="309">
        <v>33</v>
      </c>
      <c r="I32" s="309">
        <v>345</v>
      </c>
      <c r="J32" s="309">
        <v>13</v>
      </c>
      <c r="K32" s="309">
        <v>113</v>
      </c>
      <c r="L32" s="312">
        <v>194</v>
      </c>
      <c r="M32" s="309">
        <v>91</v>
      </c>
      <c r="N32" s="309">
        <v>72</v>
      </c>
      <c r="O32" s="309">
        <v>6</v>
      </c>
      <c r="P32" s="311">
        <v>281</v>
      </c>
      <c r="Q32" s="48"/>
      <c r="R32" s="48"/>
      <c r="S32" s="48"/>
      <c r="T32" s="48"/>
      <c r="U32" s="48"/>
    </row>
    <row r="33" spans="10:12" ht="21.75" customHeight="1">
      <c r="J33" s="40"/>
      <c r="L33" s="159"/>
    </row>
  </sheetData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2009-04-27T04:19:01Z</cp:lastPrinted>
  <dcterms:created xsi:type="dcterms:W3CDTF">2001-12-03T01:12:48Z</dcterms:created>
  <dcterms:modified xsi:type="dcterms:W3CDTF">2009-04-27T08:20:34Z</dcterms:modified>
  <cp:category/>
  <cp:version/>
  <cp:contentType/>
  <cp:contentStatus/>
</cp:coreProperties>
</file>