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11" activeTab="0"/>
  </bookViews>
  <sheets>
    <sheet name="担当課" sheetId="1" r:id="rId1"/>
    <sheet name="土地利用" sheetId="2" r:id="rId2"/>
    <sheet name="都市計画用途地域別面積" sheetId="3" r:id="rId3"/>
    <sheet name="世帯数及び男女別、年齢別人口" sheetId="4" r:id="rId4"/>
    <sheet name="人口動向" sheetId="5" r:id="rId5"/>
    <sheet name="各市町間流動人口" sheetId="6" r:id="rId6"/>
    <sheet name="産業" sheetId="7" r:id="rId7"/>
    <sheet name="産業2" sheetId="8" r:id="rId8"/>
    <sheet name="農業産出額" sheetId="9" r:id="rId9"/>
    <sheet name="商品販売額" sheetId="10" r:id="rId10"/>
    <sheet name="保育所・幼稚園" sheetId="11" r:id="rId11"/>
    <sheet name="学校数・児童・生徒数" sheetId="12" r:id="rId12"/>
    <sheet name="歳入歳出" sheetId="13" r:id="rId13"/>
  </sheets>
  <definedNames>
    <definedName name="_xlnm.Print_Area" localSheetId="5">'各市町間流動人口'!$A$1:$R$38</definedName>
    <definedName name="_xlnm.Print_Area" localSheetId="12">'歳入歳出'!$A$1:$P$42</definedName>
    <definedName name="_xlnm.Print_Area" localSheetId="6">'産業'!$A$1:$U$33</definedName>
    <definedName name="_xlnm.Print_Area" localSheetId="7">'産業2'!$A$1:$N$33</definedName>
    <definedName name="_xlnm.Print_Area" localSheetId="9">'商品販売額'!$A$1:$J$18</definedName>
    <definedName name="_xlnm.Print_Area" localSheetId="4">'人口動向'!$A$1:$J$58</definedName>
    <definedName name="_xlnm.Print_Area" localSheetId="3">'世帯数及び男女別、年齢別人口'!$A$1:$H$18</definedName>
    <definedName name="_xlnm.Print_Area" localSheetId="2">'都市計画用途地域別面積'!$A$1:$N$16</definedName>
    <definedName name="_xlnm.Print_Area" localSheetId="1">'土地利用'!$A$1:$H$16</definedName>
    <definedName name="_xlnm.Print_Area" localSheetId="8">'農業産出額'!$A$1:$N$17</definedName>
    <definedName name="_xlnm.Print_Area" localSheetId="10">'保育所・幼稚園'!$A$1:$J$33</definedName>
  </definedNames>
  <calcPr fullCalcOnLoad="1"/>
</workbook>
</file>

<file path=xl/comments11.xml><?xml version="1.0" encoding="utf-8"?>
<comments xmlns="http://schemas.openxmlformats.org/spreadsheetml/2006/main">
  <authors>
    <author>情報システム課</author>
  </authors>
  <commentList>
    <comment ref="C11" authorId="0">
      <text>
        <r>
          <rPr>
            <sz val="9"/>
            <rFont val="ＭＳ Ｐゴシック"/>
            <family val="3"/>
          </rPr>
          <t xml:space="preserve">私立保育園・臨時職員を含む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私立保育園・臨時職員を含む
</t>
        </r>
      </text>
    </comment>
  </commentList>
</comments>
</file>

<file path=xl/sharedStrings.xml><?xml version="1.0" encoding="utf-8"?>
<sst xmlns="http://schemas.openxmlformats.org/spreadsheetml/2006/main" count="872" uniqueCount="446">
  <si>
    <t>-</t>
  </si>
  <si>
    <t xml:space="preserve"> 0564-23-6032 (直通)</t>
  </si>
  <si>
    <t xml:space="preserve"> 〒447-8601</t>
  </si>
  <si>
    <t xml:space="preserve"> 碧南市松本町28</t>
  </si>
  <si>
    <t xml:space="preserve"> 0566-48-0077</t>
  </si>
  <si>
    <t xml:space="preserve"> 〒472-8666</t>
  </si>
  <si>
    <t xml:space="preserve"> 0566-83-1111 (内342)</t>
  </si>
  <si>
    <t xml:space="preserve"> 知立市広見3丁目1</t>
  </si>
  <si>
    <t xml:space="preserve"> 0566-83-1141</t>
  </si>
  <si>
    <t>２ 土地の利用状況</t>
  </si>
  <si>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</si>
  <si>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</si>
  <si>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</si>
  <si>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</si>
  <si>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</si>
  <si>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</si>
  <si>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</si>
  <si>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</si>
  <si>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</si>
  <si>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</si>
  <si>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</si>
  <si>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</si>
  <si>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Ｈ７年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</si>
  <si>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</si>
  <si>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</si>
  <si>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</si>
  <si>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</si>
  <si>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</si>
  <si>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</si>
  <si>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４ 産 業</t>
  </si>
  <si>
    <t>１歳</t>
  </si>
  <si>
    <t>２歳</t>
  </si>
  <si>
    <t>３歳</t>
  </si>
  <si>
    <t>４歳</t>
  </si>
  <si>
    <t>５歳</t>
  </si>
  <si>
    <t>※ 上段は幼稚園、下段は保育所を示す。</t>
  </si>
  <si>
    <t>※ 教員・保育士数は兼務を含む。</t>
  </si>
  <si>
    <t>※ 幼稚園・保育所数欄の（  ）内は公立を再掲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</si>
  <si>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</si>
  <si>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</si>
  <si>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</si>
  <si>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</si>
  <si>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</si>
  <si>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</si>
  <si>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</si>
  <si>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</si>
  <si>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</si>
  <si>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</si>
  <si>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</si>
  <si>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</si>
  <si>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</si>
  <si>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</si>
  <si>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</si>
  <si>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</si>
  <si>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</si>
  <si>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</si>
  <si>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</si>
  <si>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</si>
  <si>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</si>
  <si>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</si>
  <si>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</si>
  <si>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</si>
  <si>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</si>
  <si>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</si>
  <si>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</si>
  <si>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</si>
  <si>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</si>
  <si>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</si>
  <si>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</si>
  <si>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</si>
  <si>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</si>
  <si>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</si>
  <si>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３ 人 口</t>
  </si>
  <si>
    <t>15～64歳</t>
  </si>
  <si>
    <t>５ 福祉・教育</t>
  </si>
  <si>
    <t>（平成12年10月1日国勢調査 単位：人）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</si>
  <si>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</si>
  <si>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</si>
  <si>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</si>
  <si>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</si>
  <si>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</si>
  <si>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</si>
  <si>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</si>
  <si>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</si>
  <si>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</si>
  <si>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</si>
  <si>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</si>
  <si>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</si>
  <si>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</si>
  <si>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</si>
  <si>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-</t>
  </si>
  <si>
    <t>Ｘ</t>
  </si>
  <si>
    <t>繊維</t>
  </si>
  <si>
    <t>衣服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</si>
  <si>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</si>
  <si>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</si>
  <si>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</si>
  <si>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</si>
  <si>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</si>
  <si>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</si>
  <si>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</si>
  <si>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皮革製品</t>
  </si>
  <si>
    <t>窯業･土石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</si>
  <si>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</si>
  <si>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</si>
  <si>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</si>
  <si>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</si>
  <si>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</si>
  <si>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</si>
  <si>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</si>
  <si>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</si>
  <si>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</si>
  <si>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食料品</t>
  </si>
  <si>
    <t>飲料･飼料</t>
  </si>
  <si>
    <t>Ｘ</t>
  </si>
  <si>
    <t>-</t>
  </si>
  <si>
    <t>Ｈ７年</t>
  </si>
  <si>
    <t>Ｈ12年</t>
  </si>
  <si>
    <t xml:space="preserve"> 〒444-1398</t>
  </si>
  <si>
    <t xml:space="preserve"> 高浜市青木町4丁目1-2</t>
  </si>
  <si>
    <t xml:space="preserve"> 0566-52-1110</t>
  </si>
  <si>
    <t>高浜市</t>
  </si>
  <si>
    <t>Ｈ12年</t>
  </si>
  <si>
    <t>幡豆町</t>
  </si>
  <si>
    <t xml:space="preserve"> 刈谷市企画部</t>
  </si>
  <si>
    <t xml:space="preserve"> 0566-62-1004（直通） </t>
  </si>
  <si>
    <t xml:space="preserve">  情報システム課統計担当</t>
  </si>
  <si>
    <t>刈谷市</t>
  </si>
  <si>
    <t>一色町</t>
  </si>
  <si>
    <t xml:space="preserve">  企画情報課</t>
  </si>
  <si>
    <t>Ｈ７年</t>
  </si>
  <si>
    <t>Ｈ12年</t>
  </si>
  <si>
    <t xml:space="preserve">  企画課統計班</t>
  </si>
  <si>
    <t xml:space="preserve"> 岡崎市企画政策部</t>
  </si>
  <si>
    <t>岡崎市</t>
  </si>
  <si>
    <t>西尾市</t>
  </si>
  <si>
    <t xml:space="preserve"> 西尾市企画部</t>
  </si>
  <si>
    <t>碧 南 市</t>
  </si>
  <si>
    <t xml:space="preserve"> 知立市企画部</t>
  </si>
  <si>
    <t xml:space="preserve">  企画課企画政策担当</t>
  </si>
  <si>
    <t xml:space="preserve"> kikaku@city.chiryu.lg.jp</t>
  </si>
  <si>
    <t>知立市</t>
  </si>
  <si>
    <t>吉良町</t>
  </si>
  <si>
    <t xml:space="preserve"> 吉良町総務部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</si>
  <si>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</si>
  <si>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</si>
  <si>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</si>
  <si>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</si>
  <si>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>30（23）</t>
  </si>
  <si>
    <t>14（11）</t>
  </si>
  <si>
    <t xml:space="preserve"> 刈谷市東陽町1丁目1</t>
  </si>
  <si>
    <t>１ 各市町統計担当課・係名、所在地、電話番号、ＦＡＸ、Ｅメールアドレス</t>
  </si>
  <si>
    <t xml:space="preserve"> 碧南市総務部</t>
  </si>
  <si>
    <t xml:space="preserve"> 0566-41-3311 (内232)</t>
  </si>
  <si>
    <t xml:space="preserve">  企画課企画調整係</t>
  </si>
  <si>
    <t xml:space="preserve"> kikakuka@city.hekinan.lg.jp</t>
  </si>
  <si>
    <t xml:space="preserve"> 〒448-8501</t>
  </si>
  <si>
    <t xml:space="preserve"> 0566-23-1105</t>
  </si>
  <si>
    <t xml:space="preserve"> jyousys@city.kariya.lg.jp</t>
  </si>
  <si>
    <t xml:space="preserve"> 安城市桜町18-23</t>
  </si>
  <si>
    <t xml:space="preserve"> 0566-76-1112</t>
  </si>
  <si>
    <t xml:space="preserve"> kikaku@city.anjo.aichi.jp</t>
  </si>
  <si>
    <t xml:space="preserve"> 〒445-8501</t>
  </si>
  <si>
    <t xml:space="preserve"> 一色町大字一色字伊那跨61</t>
  </si>
  <si>
    <t xml:space="preserve"> 0563-72-3731</t>
  </si>
  <si>
    <t xml:space="preserve">  企画情報課情報係</t>
  </si>
  <si>
    <t xml:space="preserve"> 三好町企画部</t>
  </si>
  <si>
    <t xml:space="preserve"> 豊田市総務部</t>
  </si>
  <si>
    <t xml:space="preserve">  庶務課選挙･統計担当</t>
  </si>
  <si>
    <t xml:space="preserve">  企画課統計係</t>
  </si>
  <si>
    <t>豊田市</t>
  </si>
  <si>
    <t>三好町</t>
  </si>
  <si>
    <t>三 好 町</t>
  </si>
  <si>
    <t>豊 田 市</t>
  </si>
  <si>
    <r>
      <t>三 好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町</t>
    </r>
  </si>
  <si>
    <t>Ｈ17年</t>
  </si>
  <si>
    <t xml:space="preserve"> 豊 田 市 </t>
  </si>
  <si>
    <t xml:space="preserve"> 0565-34-6667(直通)</t>
  </si>
  <si>
    <t xml:space="preserve">  企画課統計担当</t>
  </si>
  <si>
    <t>低層住居専用地域
第一種</t>
  </si>
  <si>
    <t>低層住居専用地域
第二種</t>
  </si>
  <si>
    <t>第一種住居地域</t>
  </si>
  <si>
    <t>（４）農業産出額</t>
  </si>
  <si>
    <t>（平成16年6月1日事業所・企業統計調査）</t>
  </si>
  <si>
    <t>情報通信業</t>
  </si>
  <si>
    <t>運輸業</t>
  </si>
  <si>
    <t>不動産業</t>
  </si>
  <si>
    <t>複合サービス事業</t>
  </si>
  <si>
    <t>サービス業（他に分類されないもの）</t>
  </si>
  <si>
    <t>※ 岡崎市については旧額田町､豊田市については旧藤岡町、小原村､足助町､下山村､旭町､稲武町を含む。</t>
  </si>
  <si>
    <t>（３）各市町間流動人口</t>
  </si>
  <si>
    <t>金 融
保険業</t>
  </si>
  <si>
    <t>卸 売
小売業</t>
  </si>
  <si>
    <t>飲食店
宿泊業</t>
  </si>
  <si>
    <t>教 育
学習支援業</t>
  </si>
  <si>
    <t>医 療
福 祉</t>
  </si>
  <si>
    <t>配当割交付金</t>
  </si>
  <si>
    <t>株式等譲渡所得交付金</t>
  </si>
  <si>
    <t>‐</t>
  </si>
  <si>
    <t>-</t>
  </si>
  <si>
    <t xml:space="preserve"> 豊田市西町3-60</t>
  </si>
  <si>
    <t xml:space="preserve"> 4（－）</t>
  </si>
  <si>
    <t xml:space="preserve">  企画課情報担当</t>
  </si>
  <si>
    <t xml:space="preserve"> 0563-32-1113（直通）</t>
  </si>
  <si>
    <t>＊</t>
  </si>
  <si>
    <t xml:space="preserve">  3（－）</t>
  </si>
  <si>
    <t xml:space="preserve">  8（ 8）</t>
  </si>
  <si>
    <t xml:space="preserve"> 三好町大字三好字小坂50</t>
  </si>
  <si>
    <t>Ｘ</t>
  </si>
  <si>
    <t>6（－）</t>
  </si>
  <si>
    <t xml:space="preserve"> 9（ 9）</t>
  </si>
  <si>
    <t>Ｘ</t>
  </si>
  <si>
    <t xml:space="preserve"> 岡崎市十王町2丁目9</t>
  </si>
  <si>
    <t>※従業者４人以上の事業所</t>
  </si>
  <si>
    <t>※ 岡崎市、豊田市については合併前旧市町村に秘匿扱いの数値がある場合も「Ｘ」とする。</t>
  </si>
  <si>
    <t>（平成16年6月1日商業統計調査 単位：百万円）</t>
  </si>
  <si>
    <t>（平成18年1月1日 単位：k㎡）</t>
  </si>
  <si>
    <t>（平成18年12月31日 単位：ha）</t>
  </si>
  <si>
    <t>(平成18年10月1日住民基本台帳、外国人登録）</t>
  </si>
  <si>
    <t>Ｈ18年</t>
  </si>
  <si>
    <t>(平成18年5月1日）</t>
  </si>
  <si>
    <t>（平成17年12月31日工業統計調査 単位：万円）</t>
  </si>
  <si>
    <t>（平成18年5月1日学校基本調査）</t>
  </si>
  <si>
    <t>６ 平成17年度一般会計歳入歳出決算額</t>
  </si>
  <si>
    <t>-</t>
  </si>
  <si>
    <t>碧南市</t>
  </si>
  <si>
    <t>Ｈ17年</t>
  </si>
  <si>
    <t>Ｈ18年</t>
  </si>
  <si>
    <t xml:space="preserve"> 6（ 5）</t>
  </si>
  <si>
    <t>-</t>
  </si>
  <si>
    <t>14（10）</t>
  </si>
  <si>
    <t>-</t>
  </si>
  <si>
    <t xml:space="preserve"> 〒444-8601</t>
  </si>
  <si>
    <t xml:space="preserve"> 0564-23-6846</t>
  </si>
  <si>
    <t>-</t>
  </si>
  <si>
    <t>Ｈ７年</t>
  </si>
  <si>
    <t>Ｈ12年</t>
  </si>
  <si>
    <t>Ｈ17年</t>
  </si>
  <si>
    <t>Ｈ18年</t>
  </si>
  <si>
    <t>24（ 3）</t>
  </si>
  <si>
    <t>-</t>
  </si>
  <si>
    <t>53（35）</t>
  </si>
  <si>
    <t>-</t>
  </si>
  <si>
    <t>Ｈ７年</t>
  </si>
  <si>
    <t>Ｈ12年</t>
  </si>
  <si>
    <t>Ｈ17年</t>
  </si>
  <si>
    <t>Ｈ18年</t>
  </si>
  <si>
    <t>18（16）</t>
  </si>
  <si>
    <t xml:space="preserve"> 12（10）</t>
  </si>
  <si>
    <t>-</t>
  </si>
  <si>
    <t xml:space="preserve"> 〒471-8501</t>
  </si>
  <si>
    <t xml:space="preserve"> 0565-31-8623</t>
  </si>
  <si>
    <t xml:space="preserve"> shomu@city.toyota.aichi.jp</t>
  </si>
  <si>
    <t>Ｈ７年</t>
  </si>
  <si>
    <t>Ｈ12年</t>
  </si>
  <si>
    <t>Ｈ17年</t>
  </si>
  <si>
    <t>Ｈ18年</t>
  </si>
  <si>
    <t xml:space="preserve">  企画政策課経営管理係</t>
  </si>
  <si>
    <t>安城市</t>
  </si>
  <si>
    <t>Ｈ17年</t>
  </si>
  <si>
    <t>Ｈ18年</t>
  </si>
  <si>
    <t>13（ 4）</t>
  </si>
  <si>
    <t xml:space="preserve"> 高浜市行政管理部</t>
  </si>
  <si>
    <t xml:space="preserve">  情報管理グループ</t>
  </si>
  <si>
    <t xml:space="preserve"> 0566-52-1111 (内329)</t>
  </si>
  <si>
    <t xml:space="preserve"> johou@city.takahama.lg.jp</t>
  </si>
  <si>
    <t>Ｈ７年</t>
  </si>
  <si>
    <t>Ｈ12年</t>
  </si>
  <si>
    <t>Ｈ17年</t>
  </si>
  <si>
    <t>Ｈ18年</t>
  </si>
  <si>
    <t xml:space="preserve"> 5（ 4）</t>
  </si>
  <si>
    <t xml:space="preserve">  6（ 4）</t>
  </si>
  <si>
    <t xml:space="preserve"> kikaku@town.isshiki.lg.jp</t>
  </si>
  <si>
    <t>-</t>
  </si>
  <si>
    <t>Ｈ７年</t>
  </si>
  <si>
    <t>Ｈ12年</t>
  </si>
  <si>
    <t>Ｈ17年</t>
  </si>
  <si>
    <t>Ｈ18年</t>
  </si>
  <si>
    <t>1（－）</t>
  </si>
  <si>
    <t xml:space="preserve"> 8（ 8）</t>
  </si>
  <si>
    <t>37（19）</t>
  </si>
  <si>
    <t>66（55）</t>
  </si>
  <si>
    <t>（平成17年10月1日国勢調査）</t>
  </si>
  <si>
    <t>運 輸</t>
  </si>
  <si>
    <t>医療
福祉</t>
  </si>
  <si>
    <t>教育
学習支援業</t>
  </si>
  <si>
    <t>-</t>
  </si>
  <si>
    <t>Ｈ７年</t>
  </si>
  <si>
    <t>Ｈ18年</t>
  </si>
  <si>
    <t>－（－）</t>
  </si>
  <si>
    <t xml:space="preserve"> 4（ 4）</t>
  </si>
  <si>
    <t>-</t>
  </si>
  <si>
    <t>※ 岡崎市については旧額田町を含む。</t>
  </si>
  <si>
    <t>※ 岡崎市については旧額田町を含む。</t>
  </si>
  <si>
    <t>寄附金</t>
  </si>
  <si>
    <t>Ｈ７年</t>
  </si>
  <si>
    <t>－（－）</t>
  </si>
  <si>
    <t xml:space="preserve">   6（ 6）</t>
  </si>
  <si>
    <t xml:space="preserve"> 〒470-0295</t>
  </si>
  <si>
    <t xml:space="preserve"> 0561-32-8005(直通)</t>
  </si>
  <si>
    <t xml:space="preserve"> 0561-32-2165</t>
  </si>
  <si>
    <t xml:space="preserve"> kikaku@town.aichi-miyoshi.lg.jp</t>
  </si>
  <si>
    <t xml:space="preserve"> 西尾市寄住町下田22</t>
  </si>
  <si>
    <t xml:space="preserve"> 0563-57-1313</t>
  </si>
  <si>
    <t xml:space="preserve"> kikaku@city.nishio.lg.jp</t>
  </si>
  <si>
    <t xml:space="preserve"> 0563-56-2111 (内245)</t>
  </si>
  <si>
    <t>Ｈ７年</t>
  </si>
  <si>
    <t>Ｈ12年</t>
  </si>
  <si>
    <t>-</t>
  </si>
  <si>
    <t>Ｈ17年</t>
  </si>
  <si>
    <t>Ｈ18年</t>
  </si>
  <si>
    <t xml:space="preserve"> 5（ 3）</t>
  </si>
  <si>
    <r>
      <t>19（</t>
    </r>
    <r>
      <rPr>
        <sz val="10.8"/>
        <rFont val="ＭＳ 明朝"/>
        <family val="1"/>
      </rPr>
      <t>12</t>
    </r>
    <r>
      <rPr>
        <sz val="10.8"/>
        <rFont val="ＭＳ 明朝"/>
        <family val="1"/>
      </rPr>
      <t>）</t>
    </r>
  </si>
  <si>
    <t>-</t>
  </si>
  <si>
    <t>（平成17年生産農業所得統計 単位：千万円）</t>
  </si>
  <si>
    <t>雑 穀
豆 類</t>
  </si>
  <si>
    <t>いも類</t>
  </si>
  <si>
    <t>花き</t>
  </si>
  <si>
    <t>種 苗
苗木類
その他</t>
  </si>
  <si>
    <t xml:space="preserve"> tokei@city.okazaki.aichi.jp</t>
  </si>
  <si>
    <t xml:space="preserve"> 安城市企画部</t>
  </si>
  <si>
    <t xml:space="preserve"> 〒446-8501</t>
  </si>
  <si>
    <t xml:space="preserve"> 0566-76-1111 (内2025)</t>
  </si>
  <si>
    <t xml:space="preserve"> 一色町総務部</t>
  </si>
  <si>
    <t xml:space="preserve"> 〒444-0492</t>
  </si>
  <si>
    <t xml:space="preserve"> 0563-72-9602 (直通)</t>
  </si>
  <si>
    <t xml:space="preserve"> 幡 豆 町</t>
  </si>
  <si>
    <t xml:space="preserve"> 〒444-0798</t>
  </si>
  <si>
    <t xml:space="preserve"> 0563-63-0125 (直通)</t>
  </si>
  <si>
    <t xml:space="preserve">  企画課企画係</t>
  </si>
  <si>
    <t xml:space="preserve"> 幡豆町大字西幡豆字仲田14-2</t>
  </si>
  <si>
    <t xml:space="preserve"> 0563-63-0132</t>
  </si>
  <si>
    <t xml:space="preserve"> kikaku@town.hazu.aichi.jp</t>
  </si>
  <si>
    <t xml:space="preserve"> 幸田町総務部</t>
  </si>
  <si>
    <t xml:space="preserve"> 〒444-0192</t>
  </si>
  <si>
    <t xml:space="preserve"> 0564-63-5132 (直通)</t>
  </si>
  <si>
    <t xml:space="preserve"> 幸田町大字菱池字元林1-1</t>
  </si>
  <si>
    <t xml:space="preserve"> 0564-63-5139</t>
  </si>
  <si>
    <t xml:space="preserve"> kikakujoho@town.kota.lg.jp</t>
  </si>
  <si>
    <t>幸田町</t>
  </si>
  <si>
    <t>Ｈ７年</t>
  </si>
  <si>
    <t>Ｈ12年</t>
  </si>
  <si>
    <t>Ｈ17年</t>
  </si>
  <si>
    <t>Ｈ18年</t>
  </si>
  <si>
    <t>分類
不能</t>
  </si>
  <si>
    <t>電  話  番  号</t>
  </si>
  <si>
    <t>市町名・担当課係名</t>
  </si>
  <si>
    <t>所  在  地</t>
  </si>
  <si>
    <t>Ｆ Ａ Ｘ 番 号</t>
  </si>
  <si>
    <t>Ｅメールアドレス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</si>
  <si>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</si>
  <si>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</si>
  <si>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</si>
  <si>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</si>
  <si>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</si>
  <si>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</si>
  <si>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</si>
  <si>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</si>
  <si>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</si>
  <si>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</si>
  <si>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</si>
  <si>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</si>
  <si>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</si>
  <si>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</si>
  <si>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</si>
  <si>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</si>
  <si>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</si>
  <si>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</si>
  <si>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</si>
  <si>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</si>
  <si>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</si>
  <si>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</si>
  <si>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</si>
  <si>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</si>
  <si>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</si>
  <si>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</si>
  <si>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</si>
  <si>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</si>
  <si>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</si>
  <si>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（２）人口動向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</si>
  <si>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</si>
  <si>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</si>
  <si>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</si>
  <si>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</si>
  <si>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</si>
  <si>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</si>
  <si>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</si>
  <si>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</si>
  <si>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</si>
  <si>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その他
増 減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</si>
  <si>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</si>
  <si>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</si>
  <si>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</si>
  <si>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</si>
  <si>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</si>
  <si>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</si>
  <si>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</si>
  <si>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</si>
  <si>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</si>
  <si>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鉱  業</t>
  </si>
  <si>
    <t>建設業</t>
  </si>
  <si>
    <t>製造業</t>
  </si>
  <si>
    <t>電気・ｶﾞｽ
熱供給
水道業</t>
  </si>
  <si>
    <t>（２）産業別事業所数 民営（非農林漁業）</t>
  </si>
  <si>
    <t>（３）産業分類別工業製造品出荷額等</t>
  </si>
  <si>
    <t>総  額</t>
  </si>
  <si>
    <t>プラスチック</t>
  </si>
  <si>
    <t>総 額</t>
  </si>
  <si>
    <t>耕  種  作  物</t>
  </si>
  <si>
    <t>畜 産</t>
  </si>
  <si>
    <t>加 工
農産物</t>
  </si>
  <si>
    <t>計</t>
  </si>
  <si>
    <t>米</t>
  </si>
  <si>
    <t>麦 類</t>
  </si>
  <si>
    <t>野 菜</t>
  </si>
  <si>
    <t>果 実</t>
  </si>
  <si>
    <t>工 芸
農作物</t>
  </si>
  <si>
    <t>（５）商品販売額</t>
  </si>
  <si>
    <t>卸売業</t>
  </si>
  <si>
    <t>小     売     業</t>
  </si>
  <si>
    <t>小売業計</t>
  </si>
  <si>
    <t>その他の小売業</t>
  </si>
  <si>
    <t>織物・
衣服・
身の回り品</t>
  </si>
  <si>
    <t>各種
商品
小売業</t>
  </si>
  <si>
    <t>飲食
料品
小売業</t>
  </si>
  <si>
    <t>自動車
・自転車
小売業</t>
  </si>
  <si>
    <t>家具・
じゅう器・
家庭用機械
器具小売業</t>
  </si>
  <si>
    <t>（１）保育所・幼稚園</t>
  </si>
  <si>
    <t>幼稚園・保育所数</t>
  </si>
  <si>
    <t>教員・保育士数</t>
  </si>
  <si>
    <t>幼 児 ・ 児 童 在 籍 数</t>
  </si>
  <si>
    <t>総数</t>
  </si>
  <si>
    <t>０歳</t>
  </si>
  <si>
    <t>（２）学校数・児童・生徒数</t>
  </si>
  <si>
    <t>小学校</t>
  </si>
  <si>
    <t>中学校</t>
  </si>
  <si>
    <t>高等学校</t>
  </si>
  <si>
    <t>学校数</t>
  </si>
  <si>
    <t>児童数</t>
  </si>
  <si>
    <t>生徒数</t>
  </si>
  <si>
    <t>（１）歳 入</t>
  </si>
  <si>
    <t>（２）歳 出</t>
  </si>
  <si>
    <t>Ｘ</t>
  </si>
  <si>
    <t>‐</t>
  </si>
  <si>
    <t>Ｘ</t>
  </si>
  <si>
    <t>公務
（他に分類されないもの）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</si>
</sst>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</numFmts>
  <fonts count="2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b/>
      <sz val="10.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6"/>
      <name val="ＭＳ 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textRotation="255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7" fillId="0" borderId="3" xfId="0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 horizontal="right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top" textRotation="255"/>
    </xf>
    <xf numFmtId="0" fontId="0" fillId="0" borderId="0" xfId="0" applyFont="1" applyFill="1" applyAlignment="1">
      <alignment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11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center" vertical="center" wrapText="1"/>
    </xf>
    <xf numFmtId="41" fontId="0" fillId="0" borderId="7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7" xfId="0" applyNumberForma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 wrapText="1"/>
    </xf>
    <xf numFmtId="41" fontId="11" fillId="0" borderId="7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 quotePrefix="1">
      <alignment/>
      <protection/>
    </xf>
    <xf numFmtId="0" fontId="19" fillId="0" borderId="1" xfId="0" applyFont="1" applyFill="1" applyBorder="1" applyAlignment="1" applyProtection="1">
      <alignment/>
      <protection/>
    </xf>
    <xf numFmtId="0" fontId="19" fillId="0" borderId="3" xfId="0" applyFont="1" applyFill="1" applyBorder="1" applyAlignment="1" applyProtection="1">
      <alignment/>
      <protection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95" fontId="0" fillId="0" borderId="1" xfId="0" applyNumberFormat="1" applyFill="1" applyBorder="1" applyAlignment="1">
      <alignment/>
    </xf>
    <xf numFmtId="195" fontId="0" fillId="0" borderId="1" xfId="0" applyNumberFormat="1" applyFill="1" applyBorder="1" applyAlignment="1">
      <alignment horizontal="right"/>
    </xf>
    <xf numFmtId="195" fontId="0" fillId="0" borderId="7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right"/>
    </xf>
    <xf numFmtId="195" fontId="0" fillId="0" borderId="7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8" xfId="16" applyFont="1" applyFill="1" applyBorder="1" applyAlignment="1">
      <alignment horizontal="center"/>
      <protection/>
    </xf>
    <xf numFmtId="195" fontId="0" fillId="0" borderId="9" xfId="16" applyNumberFormat="1" applyFont="1" applyFill="1" applyBorder="1">
      <alignment/>
      <protection/>
    </xf>
    <xf numFmtId="181" fontId="0" fillId="0" borderId="2" xfId="0" applyNumberFormat="1" applyBorder="1" applyAlignment="1">
      <alignment horizontal="right"/>
    </xf>
    <xf numFmtId="181" fontId="0" fillId="0" borderId="2" xfId="0" applyNumberFormat="1" applyFill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181" fontId="0" fillId="0" borderId="9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181" fontId="0" fillId="0" borderId="2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81" fontId="0" fillId="0" borderId="1" xfId="0" applyNumberFormat="1" applyFill="1" applyBorder="1" applyAlignment="1">
      <alignment/>
    </xf>
    <xf numFmtId="181" fontId="0" fillId="0" borderId="7" xfId="0" applyNumberForma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181" fontId="0" fillId="0" borderId="9" xfId="0" applyNumberFormat="1" applyFont="1" applyFill="1" applyBorder="1" applyAlignment="1">
      <alignment/>
    </xf>
    <xf numFmtId="181" fontId="0" fillId="0" borderId="9" xfId="0" applyNumberForma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181" fontId="0" fillId="0" borderId="11" xfId="0" applyNumberFormat="1" applyFill="1" applyBorder="1" applyAlignment="1">
      <alignment horizontal="right"/>
    </xf>
    <xf numFmtId="181" fontId="0" fillId="0" borderId="7" xfId="0" applyNumberFormat="1" applyFill="1" applyBorder="1" applyAlignment="1">
      <alignment horizontal="right"/>
    </xf>
    <xf numFmtId="182" fontId="0" fillId="0" borderId="7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181" fontId="0" fillId="0" borderId="12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 vertical="center" wrapText="1"/>
    </xf>
    <xf numFmtId="181" fontId="0" fillId="0" borderId="1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 wrapText="1"/>
    </xf>
    <xf numFmtId="181" fontId="0" fillId="0" borderId="4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7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4" xfId="0" applyNumberFormat="1" applyFill="1" applyBorder="1" applyAlignment="1">
      <alignment horizontal="right" vertical="center" wrapText="1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 wrapText="1"/>
    </xf>
    <xf numFmtId="181" fontId="0" fillId="0" borderId="7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 wrapText="1"/>
    </xf>
    <xf numFmtId="181" fontId="0" fillId="0" borderId="12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13" xfId="0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0" fillId="0" borderId="4" xfId="0" applyNumberFormat="1" applyFill="1" applyBorder="1" applyAlignment="1">
      <alignment horizontal="center" vertical="center"/>
    </xf>
    <xf numFmtId="182" fontId="0" fillId="0" borderId="4" xfId="0" applyNumberFormat="1" applyFill="1" applyBorder="1" applyAlignment="1">
      <alignment horizontal="right" vertical="center" wrapText="1"/>
    </xf>
    <xf numFmtId="182" fontId="0" fillId="0" borderId="4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182" fontId="0" fillId="0" borderId="4" xfId="0" applyNumberFormat="1" applyFill="1" applyBorder="1" applyAlignment="1">
      <alignment horizontal="right" vertical="center"/>
    </xf>
    <xf numFmtId="182" fontId="0" fillId="0" borderId="2" xfId="0" applyNumberFormat="1" applyFill="1" applyBorder="1" applyAlignment="1">
      <alignment horizontal="right" vertical="center" wrapText="1"/>
    </xf>
    <xf numFmtId="182" fontId="11" fillId="0" borderId="2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4" xfId="0" applyNumberFormat="1" applyFont="1" applyFill="1" applyBorder="1" applyAlignment="1">
      <alignment vertical="center"/>
    </xf>
    <xf numFmtId="182" fontId="11" fillId="0" borderId="14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vertical="center"/>
    </xf>
    <xf numFmtId="182" fontId="11" fillId="0" borderId="9" xfId="0" applyNumberFormat="1" applyFont="1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5" xfId="0" applyNumberFormat="1" applyFill="1" applyBorder="1" applyAlignment="1">
      <alignment horizontal="right" vertical="center" wrapText="1"/>
    </xf>
    <xf numFmtId="182" fontId="0" fillId="0" borderId="5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right" vertical="center" wrapText="1"/>
    </xf>
    <xf numFmtId="182" fontId="11" fillId="0" borderId="10" xfId="0" applyNumberFormat="1" applyFont="1" applyFill="1" applyBorder="1" applyAlignment="1">
      <alignment vertical="center"/>
    </xf>
    <xf numFmtId="182" fontId="11" fillId="0" borderId="5" xfId="0" applyNumberFormat="1" applyFont="1" applyFill="1" applyBorder="1" applyAlignment="1">
      <alignment vertical="center"/>
    </xf>
    <xf numFmtId="182" fontId="11" fillId="0" borderId="5" xfId="0" applyNumberFormat="1" applyFont="1" applyFill="1" applyBorder="1" applyAlignment="1">
      <alignment horizontal="right" vertical="center" wrapText="1"/>
    </xf>
    <xf numFmtId="182" fontId="11" fillId="0" borderId="4" xfId="0" applyNumberFormat="1" applyFont="1" applyFill="1" applyBorder="1" applyAlignment="1">
      <alignment horizontal="right" vertical="center" wrapText="1"/>
    </xf>
    <xf numFmtId="182" fontId="11" fillId="0" borderId="8" xfId="0" applyNumberFormat="1" applyFon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right" vertical="center"/>
    </xf>
    <xf numFmtId="41" fontId="0" fillId="0" borderId="9" xfId="0" applyNumberFormat="1" applyFill="1" applyBorder="1" applyAlignment="1">
      <alignment vertical="center"/>
    </xf>
    <xf numFmtId="41" fontId="0" fillId="0" borderId="9" xfId="0" applyNumberFormat="1" applyFill="1" applyBorder="1" applyAlignment="1">
      <alignment vertical="center" wrapText="1"/>
    </xf>
    <xf numFmtId="41" fontId="0" fillId="0" borderId="12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15" fillId="0" borderId="2" xfId="0" applyFont="1" applyBorder="1" applyAlignment="1">
      <alignment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vertical="distributed" textRotation="255" wrapText="1"/>
    </xf>
    <xf numFmtId="0" fontId="5" fillId="0" borderId="15" xfId="0" applyFont="1" applyBorder="1" applyAlignment="1">
      <alignment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vertical="center" wrapText="1"/>
    </xf>
    <xf numFmtId="41" fontId="0" fillId="0" borderId="1" xfId="0" applyNumberFormat="1" applyFill="1" applyBorder="1" applyAlignment="1">
      <alignment horizontal="left" vertical="center" wrapText="1"/>
    </xf>
    <xf numFmtId="41" fontId="11" fillId="0" borderId="3" xfId="0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41" fontId="20" fillId="0" borderId="16" xfId="0" applyNumberFormat="1" applyFont="1" applyFill="1" applyBorder="1" applyAlignment="1">
      <alignment horizontal="center" vertical="center" wrapText="1"/>
    </xf>
    <xf numFmtId="41" fontId="0" fillId="0" borderId="3" xfId="0" applyNumberFormat="1" applyFill="1" applyBorder="1" applyAlignment="1">
      <alignment vertical="center" wrapText="1"/>
    </xf>
    <xf numFmtId="41" fontId="11" fillId="0" borderId="3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0" fillId="0" borderId="2" xfId="0" applyNumberFormat="1" applyFill="1" applyBorder="1" applyAlignment="1" quotePrefix="1">
      <alignment horizontal="right" vertical="center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 quotePrefix="1">
      <alignment horizontal="right" vertical="center"/>
    </xf>
    <xf numFmtId="3" fontId="0" fillId="0" borderId="7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188" fontId="0" fillId="0" borderId="2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horizontal="right" vertical="center" wrapText="1"/>
    </xf>
    <xf numFmtId="181" fontId="0" fillId="0" borderId="3" xfId="0" applyNumberFormat="1" applyBorder="1" applyAlignment="1">
      <alignment horizontal="center" vertical="center"/>
    </xf>
    <xf numFmtId="188" fontId="0" fillId="0" borderId="1" xfId="0" applyNumberFormat="1" applyFill="1" applyBorder="1" applyAlignment="1">
      <alignment vertical="center"/>
    </xf>
    <xf numFmtId="188" fontId="0" fillId="0" borderId="1" xfId="0" applyNumberFormat="1" applyFill="1" applyBorder="1" applyAlignment="1" quotePrefix="1">
      <alignment horizontal="right" vertical="center"/>
    </xf>
    <xf numFmtId="187" fontId="0" fillId="0" borderId="7" xfId="0" applyNumberFormat="1" applyFill="1" applyBorder="1" applyAlignment="1">
      <alignment horizontal="right" vertical="center" wrapText="1"/>
    </xf>
    <xf numFmtId="188" fontId="0" fillId="0" borderId="1" xfId="0" applyNumberFormat="1" applyFill="1" applyBorder="1" applyAlignment="1">
      <alignment horizontal="right" vertical="center"/>
    </xf>
    <xf numFmtId="188" fontId="0" fillId="0" borderId="7" xfId="0" applyNumberFormat="1" applyFill="1" applyBorder="1" applyAlignment="1">
      <alignment vertical="center"/>
    </xf>
    <xf numFmtId="187" fontId="0" fillId="0" borderId="1" xfId="0" applyNumberFormat="1" applyFill="1" applyBorder="1" applyAlignment="1">
      <alignment horizontal="right" vertical="center" wrapText="1"/>
    </xf>
    <xf numFmtId="181" fontId="0" fillId="0" borderId="8" xfId="0" applyNumberFormat="1" applyBorder="1" applyAlignment="1">
      <alignment horizontal="center" vertical="center"/>
    </xf>
    <xf numFmtId="188" fontId="0" fillId="0" borderId="9" xfId="0" applyNumberFormat="1" applyFill="1" applyBorder="1" applyAlignment="1">
      <alignment vertical="center"/>
    </xf>
    <xf numFmtId="188" fontId="0" fillId="0" borderId="9" xfId="0" applyNumberForma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horizontal="right" vertical="center" wrapText="1"/>
    </xf>
    <xf numFmtId="38" fontId="5" fillId="0" borderId="18" xfId="0" applyNumberFormat="1" applyFont="1" applyFill="1" applyBorder="1" applyAlignment="1">
      <alignment horizontal="center" vertical="center"/>
    </xf>
    <xf numFmtId="196" fontId="5" fillId="0" borderId="18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81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/>
    </xf>
    <xf numFmtId="181" fontId="0" fillId="0" borderId="8" xfId="0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3" fontId="0" fillId="0" borderId="9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" fontId="0" fillId="0" borderId="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" fontId="0" fillId="0" borderId="1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3" fontId="0" fillId="0" borderId="8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195" fontId="0" fillId="0" borderId="9" xfId="16" applyNumberFormat="1" applyFont="1" applyFill="1" applyBorder="1" applyAlignment="1">
      <alignment horizontal="right"/>
      <protection/>
    </xf>
    <xf numFmtId="195" fontId="0" fillId="0" borderId="12" xfId="16" applyNumberFormat="1" applyFont="1" applyFill="1" applyBorder="1">
      <alignment/>
      <protection/>
    </xf>
    <xf numFmtId="0" fontId="0" fillId="0" borderId="21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0" fontId="10" fillId="0" borderId="1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10" fillId="0" borderId="0" xfId="0" applyFont="1" applyAlignment="1">
      <alignment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0" fillId="0" borderId="2" xfId="0" applyNumberFormat="1" applyFill="1" applyBorder="1" applyAlignment="1">
      <alignment horizontal="right" vertical="center"/>
    </xf>
    <xf numFmtId="196" fontId="0" fillId="0" borderId="11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196" fontId="0" fillId="0" borderId="4" xfId="0" applyNumberFormat="1" applyFill="1" applyBorder="1" applyAlignment="1">
      <alignment horizontal="right" vertical="center"/>
    </xf>
    <xf numFmtId="196" fontId="0" fillId="0" borderId="14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2" xfId="0" applyNumberFormat="1" applyFill="1" applyBorder="1" applyAlignment="1">
      <alignment horizontal="right" vertical="center"/>
    </xf>
    <xf numFmtId="196" fontId="0" fillId="0" borderId="4" xfId="0" applyNumberFormat="1" applyFill="1" applyBorder="1" applyAlignment="1">
      <alignment vertical="center"/>
    </xf>
    <xf numFmtId="196" fontId="0" fillId="0" borderId="14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horizontal="right" vertical="center" wrapText="1"/>
    </xf>
    <xf numFmtId="182" fontId="0" fillId="0" borderId="2" xfId="0" applyNumberFormat="1" applyFill="1" applyBorder="1" applyAlignment="1">
      <alignment horizontal="center" vertical="center"/>
    </xf>
    <xf numFmtId="182" fontId="0" fillId="0" borderId="4" xfId="0" applyNumberFormat="1" applyFill="1" applyBorder="1" applyAlignment="1">
      <alignment horizontal="center" vertical="center"/>
    </xf>
    <xf numFmtId="182" fontId="11" fillId="0" borderId="11" xfId="0" applyNumberFormat="1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horizontal="center" vertical="center"/>
    </xf>
    <xf numFmtId="182" fontId="11" fillId="0" borderId="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textRotation="255"/>
    </xf>
    <xf numFmtId="41" fontId="0" fillId="0" borderId="10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textRotation="255"/>
    </xf>
    <xf numFmtId="182" fontId="11" fillId="0" borderId="4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0" fillId="0" borderId="5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41" fontId="0" fillId="0" borderId="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8" fontId="5" fillId="0" borderId="16" xfId="0" applyNumberFormat="1" applyFont="1" applyFill="1" applyBorder="1" applyAlignment="1">
      <alignment horizontal="center" vertical="center"/>
    </xf>
    <xf numFmtId="38" fontId="5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showGridLines="0" tabSelected="1" zoomScaleSheetLayoutView="100" workbookViewId="0" topLeftCell="A1">
      <pane ySplit="5" topLeftCell="BM6" activePane="bottomLeft" state="frozen"/>
      <selection pane="topLeft" activeCell="A1" sqref="A1"/>
      <selection pane="bottomLeft" activeCell="A1" sqref="A1:C1"/>
    </sheetView>
  </sheetViews>
  <sheetFormatPr defaultColWidth="8.796875" defaultRowHeight="15" customHeight="1"/>
  <cols>
    <col min="1" max="1" width="28.09765625" style="6" customWidth="1"/>
    <col min="2" max="2" width="31.8984375" style="6" customWidth="1"/>
    <col min="3" max="3" width="37.3984375" style="6" customWidth="1"/>
    <col min="4" max="4" width="9.69921875" style="6" bestFit="1" customWidth="1"/>
    <col min="5" max="16384" width="9.09765625" style="6" customWidth="1"/>
  </cols>
  <sheetData>
    <row r="1" spans="1:3" ht="13.5" customHeight="1">
      <c r="A1" s="353" t="s">
        <v>151</v>
      </c>
      <c r="B1" s="354"/>
      <c r="C1" s="354"/>
    </row>
    <row r="2" ht="13.5" customHeight="1"/>
    <row r="3" spans="1:3" ht="13.5" customHeight="1">
      <c r="A3" s="177"/>
      <c r="B3" s="177"/>
      <c r="C3" s="178" t="s">
        <v>345</v>
      </c>
    </row>
    <row r="4" spans="1:3" ht="13.5" customHeight="1">
      <c r="A4" s="179" t="s">
        <v>346</v>
      </c>
      <c r="B4" s="179" t="s">
        <v>347</v>
      </c>
      <c r="C4" s="180" t="s">
        <v>348</v>
      </c>
    </row>
    <row r="5" spans="1:3" ht="13.5" customHeight="1">
      <c r="A5" s="181"/>
      <c r="B5" s="181"/>
      <c r="C5" s="182" t="s">
        <v>349</v>
      </c>
    </row>
    <row r="6" spans="1:3" ht="13.5" customHeight="1">
      <c r="A6" s="10"/>
      <c r="B6" s="11"/>
      <c r="C6" s="12"/>
    </row>
    <row r="7" spans="1:3" ht="13.5" customHeight="1">
      <c r="A7" s="73" t="s">
        <v>133</v>
      </c>
      <c r="B7" s="74" t="s">
        <v>232</v>
      </c>
      <c r="C7" s="23" t="s">
        <v>1</v>
      </c>
    </row>
    <row r="8" spans="1:3" ht="13.5" customHeight="1">
      <c r="A8" s="74" t="s">
        <v>132</v>
      </c>
      <c r="B8" s="74" t="s">
        <v>212</v>
      </c>
      <c r="C8" s="23" t="s">
        <v>233</v>
      </c>
    </row>
    <row r="9" spans="1:3" ht="13.5" customHeight="1">
      <c r="A9" s="10"/>
      <c r="B9" s="10"/>
      <c r="C9" s="13" t="s">
        <v>319</v>
      </c>
    </row>
    <row r="10" spans="1:3" ht="13.5" customHeight="1">
      <c r="A10" s="10"/>
      <c r="B10" s="10"/>
      <c r="C10" s="13"/>
    </row>
    <row r="11" spans="1:3" ht="13.5" customHeight="1">
      <c r="A11" s="74" t="s">
        <v>152</v>
      </c>
      <c r="B11" s="74" t="s">
        <v>2</v>
      </c>
      <c r="C11" s="23" t="s">
        <v>153</v>
      </c>
    </row>
    <row r="12" spans="1:3" ht="13.5" customHeight="1">
      <c r="A12" s="74" t="s">
        <v>154</v>
      </c>
      <c r="B12" s="74" t="s">
        <v>3</v>
      </c>
      <c r="C12" s="23" t="s">
        <v>4</v>
      </c>
    </row>
    <row r="13" spans="1:3" ht="13.5" customHeight="1">
      <c r="A13" s="74"/>
      <c r="B13" s="74"/>
      <c r="C13" s="23" t="s">
        <v>155</v>
      </c>
    </row>
    <row r="14" spans="1:3" ht="13.5" customHeight="1">
      <c r="A14" s="74"/>
      <c r="B14" s="74"/>
      <c r="C14" s="23"/>
    </row>
    <row r="15" spans="1:3" ht="13.5" customHeight="1">
      <c r="A15" s="74" t="s">
        <v>124</v>
      </c>
      <c r="B15" s="74" t="s">
        <v>156</v>
      </c>
      <c r="C15" s="23" t="s">
        <v>125</v>
      </c>
    </row>
    <row r="16" spans="1:3" ht="13.5" customHeight="1">
      <c r="A16" s="74" t="s">
        <v>126</v>
      </c>
      <c r="B16" s="74" t="s">
        <v>150</v>
      </c>
      <c r="C16" s="23" t="s">
        <v>157</v>
      </c>
    </row>
    <row r="17" spans="1:3" ht="13.5" customHeight="1">
      <c r="A17" s="74"/>
      <c r="B17" s="74"/>
      <c r="C17" s="23" t="s">
        <v>158</v>
      </c>
    </row>
    <row r="18" spans="1:3" ht="13.5" customHeight="1">
      <c r="A18" s="74"/>
      <c r="B18" s="74"/>
      <c r="C18" s="23"/>
    </row>
    <row r="19" spans="1:3" ht="13.5" customHeight="1">
      <c r="A19" s="74" t="s">
        <v>167</v>
      </c>
      <c r="B19" s="74" t="s">
        <v>250</v>
      </c>
      <c r="C19" s="13" t="s">
        <v>177</v>
      </c>
    </row>
    <row r="20" spans="1:3" ht="13.5" customHeight="1">
      <c r="A20" s="74" t="s">
        <v>168</v>
      </c>
      <c r="B20" s="74" t="s">
        <v>200</v>
      </c>
      <c r="C20" s="13" t="s">
        <v>251</v>
      </c>
    </row>
    <row r="21" spans="1:3" ht="13.5" customHeight="1">
      <c r="A21" s="74"/>
      <c r="B21" s="74"/>
      <c r="C21" s="23" t="s">
        <v>252</v>
      </c>
    </row>
    <row r="22" spans="1:3" ht="13.5" customHeight="1">
      <c r="A22" s="74"/>
      <c r="B22" s="74"/>
      <c r="C22" s="23"/>
    </row>
    <row r="23" spans="1:3" ht="13.5" customHeight="1">
      <c r="A23" s="74" t="s">
        <v>320</v>
      </c>
      <c r="B23" s="74" t="s">
        <v>321</v>
      </c>
      <c r="C23" s="23" t="s">
        <v>322</v>
      </c>
    </row>
    <row r="24" spans="1:3" ht="13.5" customHeight="1">
      <c r="A24" s="74" t="s">
        <v>257</v>
      </c>
      <c r="B24" s="74" t="s">
        <v>159</v>
      </c>
      <c r="C24" s="23" t="s">
        <v>160</v>
      </c>
    </row>
    <row r="25" spans="1:3" ht="13.5" customHeight="1">
      <c r="A25" s="74"/>
      <c r="B25" s="74"/>
      <c r="C25" s="13" t="s">
        <v>161</v>
      </c>
    </row>
    <row r="26" spans="1:3" ht="13.5" customHeight="1">
      <c r="A26" s="74"/>
      <c r="B26" s="74"/>
      <c r="C26" s="23"/>
    </row>
    <row r="27" spans="1:3" ht="13.5" customHeight="1">
      <c r="A27" s="74" t="s">
        <v>136</v>
      </c>
      <c r="B27" s="74" t="s">
        <v>162</v>
      </c>
      <c r="C27" s="23" t="s">
        <v>305</v>
      </c>
    </row>
    <row r="28" spans="1:3" ht="13.5" customHeight="1">
      <c r="A28" s="74" t="s">
        <v>178</v>
      </c>
      <c r="B28" s="74" t="s">
        <v>302</v>
      </c>
      <c r="C28" s="23" t="s">
        <v>303</v>
      </c>
    </row>
    <row r="29" spans="1:3" ht="13.5" customHeight="1">
      <c r="A29" s="74"/>
      <c r="B29" s="74"/>
      <c r="C29" s="75" t="s">
        <v>304</v>
      </c>
    </row>
    <row r="30" spans="1:3" ht="13.5" customHeight="1">
      <c r="A30" s="74"/>
      <c r="B30" s="74"/>
      <c r="C30" s="23"/>
    </row>
    <row r="31" spans="1:3" ht="13.5" customHeight="1">
      <c r="A31" s="74" t="s">
        <v>138</v>
      </c>
      <c r="B31" s="74" t="s">
        <v>5</v>
      </c>
      <c r="C31" s="23" t="s">
        <v>6</v>
      </c>
    </row>
    <row r="32" spans="1:3" ht="13.5" customHeight="1">
      <c r="A32" s="74" t="s">
        <v>139</v>
      </c>
      <c r="B32" s="74" t="s">
        <v>7</v>
      </c>
      <c r="C32" s="23" t="s">
        <v>8</v>
      </c>
    </row>
    <row r="33" spans="1:3" ht="13.5" customHeight="1">
      <c r="A33" s="74"/>
      <c r="B33" s="74"/>
      <c r="C33" s="23" t="s">
        <v>140</v>
      </c>
    </row>
    <row r="34" spans="1:3" ht="13.5" customHeight="1">
      <c r="A34" s="74"/>
      <c r="B34" s="74"/>
      <c r="C34" s="23"/>
    </row>
    <row r="35" spans="1:3" ht="13.5" customHeight="1">
      <c r="A35" s="74" t="s">
        <v>262</v>
      </c>
      <c r="B35" s="74" t="s">
        <v>118</v>
      </c>
      <c r="C35" s="23" t="s">
        <v>264</v>
      </c>
    </row>
    <row r="36" spans="1:3" ht="13.5" customHeight="1">
      <c r="A36" s="74" t="s">
        <v>263</v>
      </c>
      <c r="B36" s="74" t="s">
        <v>119</v>
      </c>
      <c r="C36" s="23" t="s">
        <v>120</v>
      </c>
    </row>
    <row r="37" spans="1:3" ht="13.5" customHeight="1">
      <c r="A37" s="74"/>
      <c r="B37" s="74"/>
      <c r="C37" s="23" t="s">
        <v>265</v>
      </c>
    </row>
    <row r="38" spans="1:3" ht="13.5" customHeight="1">
      <c r="A38" s="74"/>
      <c r="B38" s="74"/>
      <c r="C38" s="23"/>
    </row>
    <row r="39" spans="1:3" ht="13.5" customHeight="1">
      <c r="A39" s="74" t="s">
        <v>323</v>
      </c>
      <c r="B39" s="74" t="s">
        <v>324</v>
      </c>
      <c r="C39" s="23" t="s">
        <v>325</v>
      </c>
    </row>
    <row r="40" spans="1:3" ht="13.5" customHeight="1">
      <c r="A40" s="74" t="s">
        <v>129</v>
      </c>
      <c r="B40" s="74" t="s">
        <v>163</v>
      </c>
      <c r="C40" s="23" t="s">
        <v>164</v>
      </c>
    </row>
    <row r="41" spans="1:3" ht="13.5" customHeight="1">
      <c r="A41" s="74"/>
      <c r="B41" s="74"/>
      <c r="C41" s="23" t="s">
        <v>272</v>
      </c>
    </row>
    <row r="42" spans="1:3" ht="13.5" customHeight="1">
      <c r="A42" s="74"/>
      <c r="B42" s="74"/>
      <c r="C42" s="23"/>
    </row>
    <row r="43" spans="1:3" ht="13.5" customHeight="1">
      <c r="A43" s="74" t="s">
        <v>143</v>
      </c>
      <c r="B43" s="74" t="s">
        <v>144</v>
      </c>
      <c r="C43" s="23" t="s">
        <v>203</v>
      </c>
    </row>
    <row r="44" spans="1:3" ht="13.5" customHeight="1">
      <c r="A44" s="74" t="s">
        <v>202</v>
      </c>
      <c r="B44" s="74" t="s">
        <v>145</v>
      </c>
      <c r="C44" s="23" t="s">
        <v>146</v>
      </c>
    </row>
    <row r="45" spans="1:3" ht="13.5" customHeight="1">
      <c r="A45" s="76"/>
      <c r="B45" s="74"/>
      <c r="C45" s="23" t="s">
        <v>147</v>
      </c>
    </row>
    <row r="46" spans="1:3" ht="13.5" customHeight="1">
      <c r="A46" s="76"/>
      <c r="B46" s="74"/>
      <c r="C46" s="23"/>
    </row>
    <row r="47" spans="1:3" ht="13.5" customHeight="1">
      <c r="A47" s="74" t="s">
        <v>326</v>
      </c>
      <c r="B47" s="74" t="s">
        <v>327</v>
      </c>
      <c r="C47" s="23" t="s">
        <v>328</v>
      </c>
    </row>
    <row r="48" spans="1:3" ht="13.5" customHeight="1">
      <c r="A48" s="74" t="s">
        <v>329</v>
      </c>
      <c r="B48" s="74" t="s">
        <v>330</v>
      </c>
      <c r="C48" s="23" t="s">
        <v>331</v>
      </c>
    </row>
    <row r="49" spans="1:3" ht="13.5" customHeight="1">
      <c r="A49" s="74"/>
      <c r="B49" s="74"/>
      <c r="C49" s="23" t="s">
        <v>332</v>
      </c>
    </row>
    <row r="50" spans="1:3" ht="13.5" customHeight="1">
      <c r="A50" s="74"/>
      <c r="B50" s="74"/>
      <c r="C50" s="23"/>
    </row>
    <row r="51" spans="1:3" ht="13.5" customHeight="1">
      <c r="A51" s="77" t="s">
        <v>333</v>
      </c>
      <c r="B51" s="77" t="s">
        <v>334</v>
      </c>
      <c r="C51" s="78" t="s">
        <v>335</v>
      </c>
    </row>
    <row r="52" spans="1:3" ht="13.5" customHeight="1">
      <c r="A52" s="77" t="s">
        <v>165</v>
      </c>
      <c r="B52" s="77" t="s">
        <v>336</v>
      </c>
      <c r="C52" s="78" t="s">
        <v>337</v>
      </c>
    </row>
    <row r="53" spans="1:3" ht="13.5" customHeight="1">
      <c r="A53" s="77"/>
      <c r="B53" s="77"/>
      <c r="C53" s="23" t="s">
        <v>338</v>
      </c>
    </row>
    <row r="54" spans="1:3" ht="13.5" customHeight="1">
      <c r="A54" s="74"/>
      <c r="B54" s="74"/>
      <c r="C54" s="23"/>
    </row>
    <row r="55" spans="1:3" ht="13.5" customHeight="1">
      <c r="A55" s="74" t="s">
        <v>166</v>
      </c>
      <c r="B55" s="74" t="s">
        <v>298</v>
      </c>
      <c r="C55" s="23" t="s">
        <v>299</v>
      </c>
    </row>
    <row r="56" spans="1:3" ht="13.5" customHeight="1">
      <c r="A56" s="74" t="s">
        <v>169</v>
      </c>
      <c r="B56" s="74" t="s">
        <v>207</v>
      </c>
      <c r="C56" s="23" t="s">
        <v>300</v>
      </c>
    </row>
    <row r="57" spans="1:3" ht="13.5" customHeight="1">
      <c r="A57" s="10"/>
      <c r="B57" s="10"/>
      <c r="C57" s="23" t="s">
        <v>301</v>
      </c>
    </row>
    <row r="58" spans="1:3" ht="13.5" customHeight="1">
      <c r="A58" s="14"/>
      <c r="B58" s="14"/>
      <c r="C58" s="15"/>
    </row>
  </sheetData>
  <mergeCells count="1">
    <mergeCell ref="A1:C1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8.796875" defaultRowHeight="12.75"/>
  <cols>
    <col min="1" max="1" width="9.09765625" style="36" customWidth="1"/>
    <col min="2" max="3" width="10.69921875" style="36" customWidth="1"/>
    <col min="4" max="16384" width="9.09765625" style="36" customWidth="1"/>
  </cols>
  <sheetData>
    <row r="1" spans="1:10" ht="12.75">
      <c r="A1" s="190" t="s">
        <v>417</v>
      </c>
      <c r="J1" s="37" t="s">
        <v>215</v>
      </c>
    </row>
    <row r="2" spans="1:10" s="40" customFormat="1" ht="12.75" customHeight="1">
      <c r="A2" s="397"/>
      <c r="B2" s="368" t="s">
        <v>407</v>
      </c>
      <c r="C2" s="393" t="s">
        <v>418</v>
      </c>
      <c r="D2" s="395" t="s">
        <v>419</v>
      </c>
      <c r="E2" s="396"/>
      <c r="F2" s="396"/>
      <c r="G2" s="396"/>
      <c r="H2" s="396"/>
      <c r="I2" s="396"/>
      <c r="J2" s="396"/>
    </row>
    <row r="3" spans="1:10" s="40" customFormat="1" ht="54">
      <c r="A3" s="397"/>
      <c r="B3" s="368"/>
      <c r="C3" s="394"/>
      <c r="D3" s="258" t="s">
        <v>420</v>
      </c>
      <c r="E3" s="261" t="s">
        <v>423</v>
      </c>
      <c r="F3" s="261" t="s">
        <v>422</v>
      </c>
      <c r="G3" s="259" t="s">
        <v>424</v>
      </c>
      <c r="H3" s="260" t="s">
        <v>425</v>
      </c>
      <c r="I3" s="262" t="s">
        <v>426</v>
      </c>
      <c r="J3" s="326" t="s">
        <v>421</v>
      </c>
    </row>
    <row r="4" spans="1:11" ht="21" customHeight="1">
      <c r="A4" s="266" t="s">
        <v>79</v>
      </c>
      <c r="B4" s="119">
        <v>1035641</v>
      </c>
      <c r="C4" s="119" t="s">
        <v>211</v>
      </c>
      <c r="D4" s="119" t="s">
        <v>211</v>
      </c>
      <c r="E4" s="119">
        <v>54605</v>
      </c>
      <c r="F4" s="119">
        <v>27943</v>
      </c>
      <c r="G4" s="119">
        <v>98310</v>
      </c>
      <c r="H4" s="119">
        <v>87535</v>
      </c>
      <c r="I4" s="119">
        <v>38304</v>
      </c>
      <c r="J4" s="124" t="s">
        <v>208</v>
      </c>
      <c r="K4" s="49"/>
    </row>
    <row r="5" spans="1:11" ht="21" customHeight="1">
      <c r="A5" s="278" t="s">
        <v>11</v>
      </c>
      <c r="B5" s="121">
        <v>112393</v>
      </c>
      <c r="C5" s="121">
        <v>48349</v>
      </c>
      <c r="D5" s="121">
        <v>64044</v>
      </c>
      <c r="E5" s="121">
        <v>5802</v>
      </c>
      <c r="F5" s="121">
        <v>3898</v>
      </c>
      <c r="G5" s="121">
        <v>21460</v>
      </c>
      <c r="H5" s="121">
        <v>10266</v>
      </c>
      <c r="I5" s="121">
        <v>5504</v>
      </c>
      <c r="J5" s="125">
        <v>17114</v>
      </c>
      <c r="K5" s="49"/>
    </row>
    <row r="6" spans="1:11" ht="21" customHeight="1">
      <c r="A6" s="278" t="s">
        <v>86</v>
      </c>
      <c r="B6" s="121">
        <v>528983</v>
      </c>
      <c r="C6" s="121">
        <v>376951</v>
      </c>
      <c r="D6" s="121">
        <v>152031</v>
      </c>
      <c r="E6" s="121">
        <v>17695</v>
      </c>
      <c r="F6" s="121">
        <v>6243</v>
      </c>
      <c r="G6" s="121">
        <v>39438</v>
      </c>
      <c r="H6" s="121">
        <v>34064</v>
      </c>
      <c r="I6" s="121">
        <v>16584</v>
      </c>
      <c r="J6" s="125">
        <v>38008</v>
      </c>
      <c r="K6" s="49"/>
    </row>
    <row r="7" spans="1:11" ht="21" customHeight="1">
      <c r="A7" s="278" t="s">
        <v>173</v>
      </c>
      <c r="B7" s="121">
        <v>1575316</v>
      </c>
      <c r="C7" s="121" t="s">
        <v>208</v>
      </c>
      <c r="D7" s="121" t="s">
        <v>208</v>
      </c>
      <c r="E7" s="121" t="s">
        <v>208</v>
      </c>
      <c r="F7" s="121">
        <v>18401</v>
      </c>
      <c r="G7" s="121">
        <v>112845</v>
      </c>
      <c r="H7" s="121" t="s">
        <v>208</v>
      </c>
      <c r="I7" s="121" t="s">
        <v>208</v>
      </c>
      <c r="J7" s="125" t="s">
        <v>208</v>
      </c>
      <c r="K7" s="49"/>
    </row>
    <row r="8" spans="1:11" ht="21" customHeight="1">
      <c r="A8" s="278" t="s">
        <v>77</v>
      </c>
      <c r="B8" s="121">
        <v>609083</v>
      </c>
      <c r="C8" s="131">
        <v>427716</v>
      </c>
      <c r="D8" s="121">
        <v>181368</v>
      </c>
      <c r="E8" s="121">
        <v>18274</v>
      </c>
      <c r="F8" s="121">
        <v>11995</v>
      </c>
      <c r="G8" s="131">
        <v>51463</v>
      </c>
      <c r="H8" s="121">
        <v>35875</v>
      </c>
      <c r="I8" s="121">
        <v>19799</v>
      </c>
      <c r="J8" s="125">
        <v>43962</v>
      </c>
      <c r="K8" s="49"/>
    </row>
    <row r="9" spans="1:11" ht="21" customHeight="1">
      <c r="A9" s="278" t="s">
        <v>88</v>
      </c>
      <c r="B9" s="121">
        <v>188436</v>
      </c>
      <c r="C9" s="121">
        <v>74490</v>
      </c>
      <c r="D9" s="121">
        <v>113946</v>
      </c>
      <c r="E9" s="121">
        <v>3302</v>
      </c>
      <c r="F9" s="121">
        <v>13289</v>
      </c>
      <c r="G9" s="121">
        <v>31370</v>
      </c>
      <c r="H9" s="121">
        <v>23987</v>
      </c>
      <c r="I9" s="121">
        <v>12637</v>
      </c>
      <c r="J9" s="125">
        <v>29361</v>
      </c>
      <c r="K9" s="49"/>
    </row>
    <row r="10" spans="1:11" s="43" customFormat="1" ht="21" customHeight="1">
      <c r="A10" s="327" t="s">
        <v>84</v>
      </c>
      <c r="B10" s="131">
        <v>170732</v>
      </c>
      <c r="C10" s="131">
        <v>103493</v>
      </c>
      <c r="D10" s="131">
        <v>67240</v>
      </c>
      <c r="E10" s="131">
        <v>12295</v>
      </c>
      <c r="F10" s="131">
        <v>6500</v>
      </c>
      <c r="G10" s="131">
        <v>15811</v>
      </c>
      <c r="H10" s="131">
        <v>8371</v>
      </c>
      <c r="I10" s="131">
        <v>5521</v>
      </c>
      <c r="J10" s="133">
        <v>18742</v>
      </c>
      <c r="K10" s="50"/>
    </row>
    <row r="11" spans="1:11" ht="21" customHeight="1">
      <c r="A11" s="278" t="s">
        <v>83</v>
      </c>
      <c r="B11" s="121">
        <v>62090</v>
      </c>
      <c r="C11" s="131">
        <v>26714</v>
      </c>
      <c r="D11" s="121">
        <v>35376</v>
      </c>
      <c r="E11" s="121" t="s">
        <v>91</v>
      </c>
      <c r="F11" s="121">
        <v>1429</v>
      </c>
      <c r="G11" s="121">
        <v>16607</v>
      </c>
      <c r="H11" s="121">
        <v>4588</v>
      </c>
      <c r="I11" s="121">
        <v>3042</v>
      </c>
      <c r="J11" s="125" t="s">
        <v>91</v>
      </c>
      <c r="K11" s="49"/>
    </row>
    <row r="12" spans="1:11" ht="21" customHeight="1">
      <c r="A12" s="278" t="s">
        <v>78</v>
      </c>
      <c r="B12" s="121">
        <v>45449</v>
      </c>
      <c r="C12" s="121">
        <v>29687</v>
      </c>
      <c r="D12" s="121">
        <v>15762</v>
      </c>
      <c r="E12" s="121" t="s">
        <v>0</v>
      </c>
      <c r="F12" s="121">
        <v>725</v>
      </c>
      <c r="G12" s="121">
        <v>6879</v>
      </c>
      <c r="H12" s="121">
        <v>1878</v>
      </c>
      <c r="I12" s="121">
        <v>920</v>
      </c>
      <c r="J12" s="125">
        <v>5360</v>
      </c>
      <c r="K12" s="49"/>
    </row>
    <row r="13" spans="1:11" ht="21" customHeight="1">
      <c r="A13" s="278" t="s">
        <v>81</v>
      </c>
      <c r="B13" s="121">
        <v>29616</v>
      </c>
      <c r="C13" s="121">
        <v>8576</v>
      </c>
      <c r="D13" s="121">
        <v>21039</v>
      </c>
      <c r="E13" s="121" t="s">
        <v>114</v>
      </c>
      <c r="F13" s="121">
        <v>808</v>
      </c>
      <c r="G13" s="121">
        <v>6579</v>
      </c>
      <c r="H13" s="121">
        <v>3887</v>
      </c>
      <c r="I13" s="121">
        <v>1602</v>
      </c>
      <c r="J13" s="125" t="s">
        <v>91</v>
      </c>
      <c r="K13" s="49"/>
    </row>
    <row r="14" spans="1:11" ht="21" customHeight="1">
      <c r="A14" s="278" t="s">
        <v>89</v>
      </c>
      <c r="B14" s="121">
        <v>11213</v>
      </c>
      <c r="C14" s="121">
        <v>4527</v>
      </c>
      <c r="D14" s="121">
        <v>6686</v>
      </c>
      <c r="E14" s="263" t="s">
        <v>90</v>
      </c>
      <c r="F14" s="121">
        <v>316</v>
      </c>
      <c r="G14" s="121">
        <v>2553</v>
      </c>
      <c r="H14" s="121">
        <v>427</v>
      </c>
      <c r="I14" s="121">
        <v>567</v>
      </c>
      <c r="J14" s="125">
        <v>2823</v>
      </c>
      <c r="K14" s="49"/>
    </row>
    <row r="15" spans="1:11" ht="21" customHeight="1">
      <c r="A15" s="278" t="s">
        <v>82</v>
      </c>
      <c r="B15" s="121">
        <v>32919</v>
      </c>
      <c r="C15" s="121" t="s">
        <v>91</v>
      </c>
      <c r="D15" s="121" t="s">
        <v>91</v>
      </c>
      <c r="E15" s="121" t="s">
        <v>91</v>
      </c>
      <c r="F15" s="121">
        <v>719</v>
      </c>
      <c r="G15" s="121">
        <v>8421</v>
      </c>
      <c r="H15" s="121">
        <v>2214</v>
      </c>
      <c r="I15" s="121">
        <v>1701</v>
      </c>
      <c r="J15" s="125" t="s">
        <v>208</v>
      </c>
      <c r="K15" s="49"/>
    </row>
    <row r="16" spans="1:11" ht="21" customHeight="1">
      <c r="A16" s="315" t="s">
        <v>172</v>
      </c>
      <c r="B16" s="123">
        <v>134283</v>
      </c>
      <c r="C16" s="123">
        <v>74154</v>
      </c>
      <c r="D16" s="123">
        <v>60129</v>
      </c>
      <c r="E16" s="123">
        <v>11428</v>
      </c>
      <c r="F16" s="123">
        <v>5531</v>
      </c>
      <c r="G16" s="123">
        <v>12800</v>
      </c>
      <c r="H16" s="123">
        <v>12080</v>
      </c>
      <c r="I16" s="123">
        <v>2047</v>
      </c>
      <c r="J16" s="126">
        <v>16242</v>
      </c>
      <c r="K16" s="49"/>
    </row>
    <row r="17" spans="1:11" ht="21" customHeight="1">
      <c r="A17" s="34" t="s">
        <v>189</v>
      </c>
      <c r="B17" s="328"/>
      <c r="C17" s="38"/>
      <c r="D17" s="38"/>
      <c r="E17" s="39"/>
      <c r="F17" s="38"/>
      <c r="G17" s="38"/>
      <c r="H17" s="38"/>
      <c r="I17" s="38"/>
      <c r="J17" s="38"/>
      <c r="K17" s="49"/>
    </row>
    <row r="18" spans="1:10" ht="21" customHeight="1">
      <c r="A18" s="59" t="s">
        <v>214</v>
      </c>
      <c r="B18" s="328"/>
      <c r="C18" s="328"/>
      <c r="D18" s="328"/>
      <c r="E18" s="328"/>
      <c r="F18" s="328"/>
      <c r="G18" s="328"/>
      <c r="H18" s="328"/>
      <c r="I18" s="328"/>
      <c r="J18" s="328"/>
    </row>
  </sheetData>
  <mergeCells count="4">
    <mergeCell ref="C2:C3"/>
    <mergeCell ref="D2:J2"/>
    <mergeCell ref="A2:A3"/>
    <mergeCell ref="B2:B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8.796875" defaultRowHeight="12.75"/>
  <cols>
    <col min="1" max="3" width="9.09765625" style="31" customWidth="1"/>
    <col min="4" max="4" width="9.09765625" style="330" customWidth="1"/>
    <col min="5" max="7" width="9.09765625" style="331" customWidth="1"/>
    <col min="8" max="16384" width="9.09765625" style="31" customWidth="1"/>
  </cols>
  <sheetData>
    <row r="1" ht="15.75">
      <c r="A1" s="329" t="s">
        <v>74</v>
      </c>
    </row>
    <row r="2" spans="1:10" ht="13.5" thickBot="1">
      <c r="A2" s="53" t="s">
        <v>427</v>
      </c>
      <c r="J2" s="37" t="s">
        <v>220</v>
      </c>
    </row>
    <row r="3" spans="1:10" s="54" customFormat="1" ht="19.5" customHeight="1">
      <c r="A3" s="407"/>
      <c r="B3" s="401" t="s">
        <v>428</v>
      </c>
      <c r="C3" s="403" t="s">
        <v>429</v>
      </c>
      <c r="D3" s="405" t="s">
        <v>430</v>
      </c>
      <c r="E3" s="406"/>
      <c r="F3" s="406"/>
      <c r="G3" s="406"/>
      <c r="H3" s="406"/>
      <c r="I3" s="406"/>
      <c r="J3" s="406"/>
    </row>
    <row r="4" spans="1:10" s="54" customFormat="1" ht="19.5" customHeight="1">
      <c r="A4" s="408"/>
      <c r="B4" s="402"/>
      <c r="C4" s="404"/>
      <c r="D4" s="264" t="s">
        <v>431</v>
      </c>
      <c r="E4" s="265" t="s">
        <v>432</v>
      </c>
      <c r="F4" s="265" t="s">
        <v>30</v>
      </c>
      <c r="G4" s="265" t="s">
        <v>31</v>
      </c>
      <c r="H4" s="191" t="s">
        <v>32</v>
      </c>
      <c r="I4" s="191" t="s">
        <v>33</v>
      </c>
      <c r="J4" s="194" t="s">
        <v>34</v>
      </c>
    </row>
    <row r="5" spans="1:10" ht="19.5" customHeight="1">
      <c r="A5" s="398" t="s">
        <v>79</v>
      </c>
      <c r="B5" s="216" t="s">
        <v>239</v>
      </c>
      <c r="C5" s="332">
        <v>329</v>
      </c>
      <c r="D5" s="332">
        <f aca="true" t="shared" si="0" ref="D5:D10">IF(SUM(E5:J5)=0,"-",SUM(E5:J5))</f>
        <v>5518</v>
      </c>
      <c r="E5" s="332" t="s">
        <v>240</v>
      </c>
      <c r="F5" s="332" t="s">
        <v>240</v>
      </c>
      <c r="G5" s="332" t="s">
        <v>240</v>
      </c>
      <c r="H5" s="332">
        <v>1820</v>
      </c>
      <c r="I5" s="332">
        <v>1849</v>
      </c>
      <c r="J5" s="333">
        <v>1849</v>
      </c>
    </row>
    <row r="6" spans="1:10" ht="19.5" customHeight="1">
      <c r="A6" s="399"/>
      <c r="B6" s="334" t="s">
        <v>241</v>
      </c>
      <c r="C6" s="335">
        <v>704</v>
      </c>
      <c r="D6" s="335">
        <f t="shared" si="0"/>
        <v>6568</v>
      </c>
      <c r="E6" s="335">
        <v>95</v>
      </c>
      <c r="F6" s="335">
        <v>493</v>
      </c>
      <c r="G6" s="335">
        <v>777</v>
      </c>
      <c r="H6" s="335">
        <v>1592</v>
      </c>
      <c r="I6" s="335">
        <v>1759</v>
      </c>
      <c r="J6" s="336">
        <v>1852</v>
      </c>
    </row>
    <row r="7" spans="1:10" ht="19.5" customHeight="1">
      <c r="A7" s="398" t="s">
        <v>85</v>
      </c>
      <c r="B7" s="216" t="s">
        <v>228</v>
      </c>
      <c r="C7" s="332">
        <v>56</v>
      </c>
      <c r="D7" s="332">
        <f t="shared" si="0"/>
        <v>536</v>
      </c>
      <c r="E7" s="332" t="s">
        <v>229</v>
      </c>
      <c r="F7" s="332" t="s">
        <v>229</v>
      </c>
      <c r="G7" s="332" t="s">
        <v>229</v>
      </c>
      <c r="H7" s="332">
        <v>178</v>
      </c>
      <c r="I7" s="332">
        <v>189</v>
      </c>
      <c r="J7" s="333">
        <v>169</v>
      </c>
    </row>
    <row r="8" spans="1:10" ht="19.5" customHeight="1">
      <c r="A8" s="399"/>
      <c r="B8" s="334" t="s">
        <v>230</v>
      </c>
      <c r="C8" s="335">
        <v>287</v>
      </c>
      <c r="D8" s="335">
        <f t="shared" si="0"/>
        <v>1938</v>
      </c>
      <c r="E8" s="335">
        <v>15</v>
      </c>
      <c r="F8" s="335">
        <v>108</v>
      </c>
      <c r="G8" s="335">
        <v>163</v>
      </c>
      <c r="H8" s="335">
        <v>554</v>
      </c>
      <c r="I8" s="335">
        <v>505</v>
      </c>
      <c r="J8" s="336">
        <v>593</v>
      </c>
    </row>
    <row r="9" spans="1:10" ht="19.5" customHeight="1">
      <c r="A9" s="398" t="s">
        <v>86</v>
      </c>
      <c r="B9" s="216" t="s">
        <v>247</v>
      </c>
      <c r="C9" s="332">
        <v>178</v>
      </c>
      <c r="D9" s="332">
        <f t="shared" si="0"/>
        <v>3133</v>
      </c>
      <c r="E9" s="332" t="s">
        <v>240</v>
      </c>
      <c r="F9" s="332" t="s">
        <v>240</v>
      </c>
      <c r="G9" s="332" t="s">
        <v>240</v>
      </c>
      <c r="H9" s="332">
        <v>1014</v>
      </c>
      <c r="I9" s="332">
        <v>1090</v>
      </c>
      <c r="J9" s="333">
        <v>1029</v>
      </c>
    </row>
    <row r="10" spans="1:10" ht="19.5" customHeight="1">
      <c r="A10" s="399"/>
      <c r="B10" s="334" t="s">
        <v>248</v>
      </c>
      <c r="C10" s="335">
        <v>160</v>
      </c>
      <c r="D10" s="335">
        <f t="shared" si="0"/>
        <v>1512</v>
      </c>
      <c r="E10" s="335">
        <v>46</v>
      </c>
      <c r="F10" s="335">
        <v>181</v>
      </c>
      <c r="G10" s="335">
        <v>218</v>
      </c>
      <c r="H10" s="335">
        <v>331</v>
      </c>
      <c r="I10" s="335">
        <v>336</v>
      </c>
      <c r="J10" s="336">
        <v>400</v>
      </c>
    </row>
    <row r="11" spans="1:10" ht="19.5" customHeight="1">
      <c r="A11" s="398" t="s">
        <v>173</v>
      </c>
      <c r="B11" s="216" t="s">
        <v>280</v>
      </c>
      <c r="C11" s="332">
        <v>359</v>
      </c>
      <c r="D11" s="332">
        <f>SUM(E11:J11)</f>
        <v>5475</v>
      </c>
      <c r="E11" s="332">
        <v>0</v>
      </c>
      <c r="F11" s="332">
        <v>0</v>
      </c>
      <c r="G11" s="332">
        <v>5</v>
      </c>
      <c r="H11" s="332">
        <v>1226</v>
      </c>
      <c r="I11" s="332">
        <v>2067</v>
      </c>
      <c r="J11" s="333">
        <v>2177</v>
      </c>
    </row>
    <row r="12" spans="1:10" ht="19.5" customHeight="1">
      <c r="A12" s="399"/>
      <c r="B12" s="334" t="s">
        <v>281</v>
      </c>
      <c r="C12" s="335">
        <v>1188</v>
      </c>
      <c r="D12" s="335">
        <f>SUM(E12:J12)</f>
        <v>6583</v>
      </c>
      <c r="E12" s="335">
        <v>73</v>
      </c>
      <c r="F12" s="335">
        <v>346</v>
      </c>
      <c r="G12" s="335">
        <v>544</v>
      </c>
      <c r="H12" s="335">
        <v>1401</v>
      </c>
      <c r="I12" s="335">
        <v>2109</v>
      </c>
      <c r="J12" s="336">
        <v>2110</v>
      </c>
    </row>
    <row r="13" spans="1:10" ht="19.5" customHeight="1">
      <c r="A13" s="398" t="s">
        <v>77</v>
      </c>
      <c r="B13" s="216" t="s">
        <v>261</v>
      </c>
      <c r="C13" s="332">
        <v>221</v>
      </c>
      <c r="D13" s="332">
        <f>IF(SUM(E13:J13)=0,"-",SUM(E13:J13))</f>
        <v>3688</v>
      </c>
      <c r="E13" s="332" t="s">
        <v>115</v>
      </c>
      <c r="F13" s="332" t="s">
        <v>115</v>
      </c>
      <c r="G13" s="332" t="s">
        <v>115</v>
      </c>
      <c r="H13" s="332">
        <v>1228</v>
      </c>
      <c r="I13" s="332">
        <v>1241</v>
      </c>
      <c r="J13" s="333">
        <v>1219</v>
      </c>
    </row>
    <row r="14" spans="1:10" ht="19.5" customHeight="1">
      <c r="A14" s="399"/>
      <c r="B14" s="334" t="s">
        <v>148</v>
      </c>
      <c r="C14" s="335">
        <v>328</v>
      </c>
      <c r="D14" s="335">
        <f>IF(SUM(E14:J14)=0,"-",SUM(E14:J14))</f>
        <v>3301</v>
      </c>
      <c r="E14" s="335">
        <v>48</v>
      </c>
      <c r="F14" s="335">
        <v>237</v>
      </c>
      <c r="G14" s="335">
        <v>294</v>
      </c>
      <c r="H14" s="335">
        <v>835</v>
      </c>
      <c r="I14" s="335">
        <v>928</v>
      </c>
      <c r="J14" s="336">
        <v>959</v>
      </c>
    </row>
    <row r="15" spans="1:12" ht="19.5" customHeight="1">
      <c r="A15" s="398" t="s">
        <v>88</v>
      </c>
      <c r="B15" s="216" t="s">
        <v>311</v>
      </c>
      <c r="C15" s="216">
        <v>57</v>
      </c>
      <c r="D15" s="216">
        <f>IF(SUM(E15:J15)=0,"-",SUM(E15:J15))</f>
        <v>934</v>
      </c>
      <c r="E15" s="332">
        <v>0</v>
      </c>
      <c r="F15" s="332">
        <v>0</v>
      </c>
      <c r="G15" s="332">
        <v>0</v>
      </c>
      <c r="H15" s="289">
        <v>315</v>
      </c>
      <c r="I15" s="289">
        <v>323</v>
      </c>
      <c r="J15" s="290">
        <v>296</v>
      </c>
      <c r="L15" s="337"/>
    </row>
    <row r="16" spans="1:12" ht="19.5" customHeight="1">
      <c r="A16" s="399"/>
      <c r="B16" s="334" t="s">
        <v>312</v>
      </c>
      <c r="C16" s="338">
        <v>413</v>
      </c>
      <c r="D16" s="334">
        <f>IF(SUM(E16:J16)=0,"-",SUM(E16:J16))</f>
        <v>2622</v>
      </c>
      <c r="E16" s="338">
        <v>19</v>
      </c>
      <c r="F16" s="338">
        <v>120</v>
      </c>
      <c r="G16" s="338">
        <v>167</v>
      </c>
      <c r="H16" s="338">
        <v>716</v>
      </c>
      <c r="I16" s="338">
        <v>770</v>
      </c>
      <c r="J16" s="339">
        <v>830</v>
      </c>
      <c r="L16" s="340"/>
    </row>
    <row r="17" spans="1:10" ht="19.5" customHeight="1">
      <c r="A17" s="398" t="s">
        <v>84</v>
      </c>
      <c r="B17" s="216" t="s">
        <v>201</v>
      </c>
      <c r="C17" s="332">
        <v>55</v>
      </c>
      <c r="D17" s="332">
        <f aca="true" t="shared" si="1" ref="D17:D25">IF(SUM(E17:J17)=0,"-",SUM(E17:J17))</f>
        <v>1082</v>
      </c>
      <c r="E17" s="332" t="s">
        <v>229</v>
      </c>
      <c r="F17" s="332" t="s">
        <v>229</v>
      </c>
      <c r="G17" s="332" t="s">
        <v>229</v>
      </c>
      <c r="H17" s="332">
        <v>375</v>
      </c>
      <c r="I17" s="332">
        <v>356</v>
      </c>
      <c r="J17" s="333">
        <v>351</v>
      </c>
    </row>
    <row r="18" spans="1:10" ht="19.5" customHeight="1">
      <c r="A18" s="399"/>
      <c r="B18" s="334" t="s">
        <v>149</v>
      </c>
      <c r="C18" s="335">
        <v>129</v>
      </c>
      <c r="D18" s="335">
        <f t="shared" si="1"/>
        <v>1411</v>
      </c>
      <c r="E18" s="335">
        <v>25</v>
      </c>
      <c r="F18" s="335">
        <v>109</v>
      </c>
      <c r="G18" s="335">
        <v>140</v>
      </c>
      <c r="H18" s="335">
        <v>371</v>
      </c>
      <c r="I18" s="335">
        <v>398</v>
      </c>
      <c r="J18" s="336">
        <v>368</v>
      </c>
    </row>
    <row r="19" spans="1:10" ht="19.5" customHeight="1">
      <c r="A19" s="398" t="s">
        <v>83</v>
      </c>
      <c r="B19" s="216" t="s">
        <v>270</v>
      </c>
      <c r="C19" s="332">
        <v>61</v>
      </c>
      <c r="D19" s="332">
        <f t="shared" si="1"/>
        <v>858</v>
      </c>
      <c r="E19" s="332" t="s">
        <v>229</v>
      </c>
      <c r="F19" s="332" t="s">
        <v>229</v>
      </c>
      <c r="G19" s="332" t="s">
        <v>229</v>
      </c>
      <c r="H19" s="332">
        <v>277</v>
      </c>
      <c r="I19" s="332">
        <v>297</v>
      </c>
      <c r="J19" s="333">
        <v>284</v>
      </c>
    </row>
    <row r="20" spans="1:10" ht="19.5" customHeight="1">
      <c r="A20" s="399"/>
      <c r="B20" s="334" t="s">
        <v>271</v>
      </c>
      <c r="C20" s="335">
        <v>95</v>
      </c>
      <c r="D20" s="335">
        <f t="shared" si="1"/>
        <v>782</v>
      </c>
      <c r="E20" s="335">
        <v>22</v>
      </c>
      <c r="F20" s="335">
        <v>71</v>
      </c>
      <c r="G20" s="335">
        <v>101</v>
      </c>
      <c r="H20" s="335">
        <v>191</v>
      </c>
      <c r="I20" s="335">
        <v>197</v>
      </c>
      <c r="J20" s="336">
        <v>200</v>
      </c>
    </row>
    <row r="21" spans="1:10" ht="19.5" customHeight="1">
      <c r="A21" s="398" t="s">
        <v>78</v>
      </c>
      <c r="B21" s="341" t="s">
        <v>278</v>
      </c>
      <c r="C21" s="332">
        <v>8</v>
      </c>
      <c r="D21" s="332">
        <f t="shared" si="1"/>
        <v>80</v>
      </c>
      <c r="E21" s="332" t="s">
        <v>273</v>
      </c>
      <c r="F21" s="332" t="s">
        <v>273</v>
      </c>
      <c r="G21" s="332" t="s">
        <v>273</v>
      </c>
      <c r="H21" s="332">
        <v>42</v>
      </c>
      <c r="I21" s="332">
        <v>38</v>
      </c>
      <c r="J21" s="333" t="s">
        <v>273</v>
      </c>
    </row>
    <row r="22" spans="1:10" ht="19.5" customHeight="1">
      <c r="A22" s="399"/>
      <c r="B22" s="334" t="s">
        <v>279</v>
      </c>
      <c r="C22" s="335">
        <v>48</v>
      </c>
      <c r="D22" s="335">
        <f t="shared" si="1"/>
        <v>652</v>
      </c>
      <c r="E22" s="335">
        <v>1</v>
      </c>
      <c r="F22" s="335">
        <v>17</v>
      </c>
      <c r="G22" s="335">
        <v>37</v>
      </c>
      <c r="H22" s="335">
        <v>176</v>
      </c>
      <c r="I22" s="335">
        <v>196</v>
      </c>
      <c r="J22" s="336">
        <v>225</v>
      </c>
    </row>
    <row r="23" spans="1:10" ht="19.5" customHeight="1">
      <c r="A23" s="398" t="s">
        <v>81</v>
      </c>
      <c r="B23" s="341" t="s">
        <v>296</v>
      </c>
      <c r="C23" s="332"/>
      <c r="D23" s="332" t="str">
        <f t="shared" si="1"/>
        <v>-</v>
      </c>
      <c r="E23" s="332"/>
      <c r="F23" s="332"/>
      <c r="G23" s="332"/>
      <c r="H23" s="332"/>
      <c r="I23" s="332"/>
      <c r="J23" s="333"/>
    </row>
    <row r="24" spans="1:10" ht="19.5" customHeight="1">
      <c r="A24" s="399"/>
      <c r="B24" s="334" t="s">
        <v>297</v>
      </c>
      <c r="C24" s="335">
        <v>41</v>
      </c>
      <c r="D24" s="335">
        <f t="shared" si="1"/>
        <v>680</v>
      </c>
      <c r="E24" s="335">
        <v>1</v>
      </c>
      <c r="F24" s="335">
        <v>19</v>
      </c>
      <c r="G24" s="335">
        <v>37</v>
      </c>
      <c r="H24" s="335">
        <v>208</v>
      </c>
      <c r="I24" s="335">
        <v>210</v>
      </c>
      <c r="J24" s="336">
        <v>205</v>
      </c>
    </row>
    <row r="25" spans="1:10" ht="19.5" customHeight="1">
      <c r="A25" s="398" t="s">
        <v>89</v>
      </c>
      <c r="B25" s="341" t="s">
        <v>289</v>
      </c>
      <c r="C25" s="332"/>
      <c r="D25" s="332" t="str">
        <f t="shared" si="1"/>
        <v>-</v>
      </c>
      <c r="E25" s="332"/>
      <c r="F25" s="332"/>
      <c r="G25" s="332"/>
      <c r="H25" s="332"/>
      <c r="I25" s="332"/>
      <c r="J25" s="333"/>
    </row>
    <row r="26" spans="1:10" ht="19.5" customHeight="1">
      <c r="A26" s="399"/>
      <c r="B26" s="334" t="s">
        <v>290</v>
      </c>
      <c r="C26" s="342">
        <v>26</v>
      </c>
      <c r="D26" s="335">
        <v>353</v>
      </c>
      <c r="E26" s="342">
        <v>1</v>
      </c>
      <c r="F26" s="342">
        <v>10</v>
      </c>
      <c r="G26" s="342">
        <v>22</v>
      </c>
      <c r="H26" s="342">
        <v>94</v>
      </c>
      <c r="I26" s="342">
        <v>110</v>
      </c>
      <c r="J26" s="343">
        <v>116</v>
      </c>
    </row>
    <row r="27" spans="1:10" ht="19.5" customHeight="1">
      <c r="A27" s="398" t="s">
        <v>82</v>
      </c>
      <c r="B27" s="216" t="s">
        <v>205</v>
      </c>
      <c r="C27" s="332">
        <v>38</v>
      </c>
      <c r="D27" s="332">
        <f>IF(SUM(E27:J27)=0,"-",SUM(E27:J27))</f>
        <v>687</v>
      </c>
      <c r="E27" s="332" t="s">
        <v>273</v>
      </c>
      <c r="F27" s="332" t="s">
        <v>273</v>
      </c>
      <c r="G27" s="332" t="s">
        <v>273</v>
      </c>
      <c r="H27" s="332">
        <v>234</v>
      </c>
      <c r="I27" s="332">
        <v>209</v>
      </c>
      <c r="J27" s="333">
        <v>244</v>
      </c>
    </row>
    <row r="28" spans="1:10" ht="19.5" customHeight="1">
      <c r="A28" s="399"/>
      <c r="B28" s="334" t="s">
        <v>206</v>
      </c>
      <c r="C28" s="342">
        <v>48</v>
      </c>
      <c r="D28" s="335">
        <f>IF(SUM(E28:J28)=0,"-",SUM(E28:J28))</f>
        <v>906</v>
      </c>
      <c r="E28" s="342">
        <v>3</v>
      </c>
      <c r="F28" s="342">
        <v>44</v>
      </c>
      <c r="G28" s="342">
        <v>78</v>
      </c>
      <c r="H28" s="342">
        <v>259</v>
      </c>
      <c r="I28" s="342">
        <v>272</v>
      </c>
      <c r="J28" s="343">
        <v>250</v>
      </c>
    </row>
    <row r="29" spans="1:10" ht="19.5" customHeight="1">
      <c r="A29" s="398" t="s">
        <v>172</v>
      </c>
      <c r="B29" s="341" t="s">
        <v>209</v>
      </c>
      <c r="C29" s="216">
        <v>98</v>
      </c>
      <c r="D29" s="216">
        <f>IF(SUM(E29:J29)=0,"-",SUM(E29:J29))</f>
        <v>1545</v>
      </c>
      <c r="E29" s="332" t="s">
        <v>273</v>
      </c>
      <c r="F29" s="332" t="s">
        <v>273</v>
      </c>
      <c r="G29" s="332" t="s">
        <v>273</v>
      </c>
      <c r="H29" s="216">
        <v>479</v>
      </c>
      <c r="I29" s="216">
        <v>534</v>
      </c>
      <c r="J29" s="313">
        <v>532</v>
      </c>
    </row>
    <row r="30" spans="1:10" ht="19.5" customHeight="1" thickBot="1">
      <c r="A30" s="400"/>
      <c r="B30" s="221" t="s">
        <v>210</v>
      </c>
      <c r="C30" s="285">
        <v>138</v>
      </c>
      <c r="D30" s="221">
        <f>IF(SUM(E30:J30)=0,"-",SUM(E30:J30))</f>
        <v>1088</v>
      </c>
      <c r="E30" s="285">
        <v>6</v>
      </c>
      <c r="F30" s="285">
        <v>59</v>
      </c>
      <c r="G30" s="285">
        <v>60</v>
      </c>
      <c r="H30" s="285">
        <v>287</v>
      </c>
      <c r="I30" s="285">
        <v>331</v>
      </c>
      <c r="J30" s="286">
        <v>345</v>
      </c>
    </row>
    <row r="31" ht="19.5" customHeight="1">
      <c r="A31" s="31" t="s">
        <v>35</v>
      </c>
    </row>
    <row r="32" ht="19.5" customHeight="1">
      <c r="A32" s="31" t="s">
        <v>36</v>
      </c>
    </row>
    <row r="33" ht="19.5" customHeight="1">
      <c r="A33" s="31" t="s">
        <v>37</v>
      </c>
    </row>
  </sheetData>
  <mergeCells count="17">
    <mergeCell ref="B3:B4"/>
    <mergeCell ref="C3:C4"/>
    <mergeCell ref="D3:J3"/>
    <mergeCell ref="A3:A4"/>
    <mergeCell ref="A5:A6"/>
    <mergeCell ref="A7:A8"/>
    <mergeCell ref="A9:A10"/>
    <mergeCell ref="A13:A14"/>
    <mergeCell ref="A11:A12"/>
    <mergeCell ref="A15:A16"/>
    <mergeCell ref="A17:A18"/>
    <mergeCell ref="A19:A20"/>
    <mergeCell ref="A21:A22"/>
    <mergeCell ref="A23:A24"/>
    <mergeCell ref="A25:A26"/>
    <mergeCell ref="A27:A28"/>
    <mergeCell ref="A29:A30"/>
  </mergeCells>
  <printOptions/>
  <pageMargins left="0.75" right="0.75" top="1" bottom="1" header="0.512" footer="0.512"/>
  <pageSetup horizontalDpi="600" verticalDpi="600" orientation="portrait" paperSize="9" scale="9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8.796875" defaultRowHeight="12.75"/>
  <cols>
    <col min="1" max="1" width="10.69921875" style="36" customWidth="1"/>
    <col min="2" max="7" width="12.69921875" style="36" customWidth="1"/>
    <col min="8" max="16384" width="9.09765625" style="36" customWidth="1"/>
  </cols>
  <sheetData>
    <row r="1" spans="1:7" ht="13.5" thickBot="1">
      <c r="A1" s="190" t="s">
        <v>433</v>
      </c>
      <c r="G1" s="51" t="s">
        <v>222</v>
      </c>
    </row>
    <row r="2" spans="1:7" s="40" customFormat="1" ht="21" customHeight="1">
      <c r="A2" s="374"/>
      <c r="B2" s="367" t="s">
        <v>434</v>
      </c>
      <c r="C2" s="367"/>
      <c r="D2" s="367" t="s">
        <v>435</v>
      </c>
      <c r="E2" s="367"/>
      <c r="F2" s="367" t="s">
        <v>436</v>
      </c>
      <c r="G2" s="369"/>
    </row>
    <row r="3" spans="1:7" s="40" customFormat="1" ht="21" customHeight="1">
      <c r="A3" s="375"/>
      <c r="B3" s="191" t="s">
        <v>437</v>
      </c>
      <c r="C3" s="191" t="s">
        <v>438</v>
      </c>
      <c r="D3" s="191" t="s">
        <v>437</v>
      </c>
      <c r="E3" s="191" t="s">
        <v>439</v>
      </c>
      <c r="F3" s="191" t="s">
        <v>437</v>
      </c>
      <c r="G3" s="194" t="s">
        <v>439</v>
      </c>
    </row>
    <row r="4" spans="1:7" ht="21" customHeight="1">
      <c r="A4" s="266" t="s">
        <v>79</v>
      </c>
      <c r="B4" s="273">
        <v>51</v>
      </c>
      <c r="C4" s="273">
        <v>23031</v>
      </c>
      <c r="D4" s="273">
        <v>22</v>
      </c>
      <c r="E4" s="273">
        <v>11333</v>
      </c>
      <c r="F4" s="273">
        <v>11</v>
      </c>
      <c r="G4" s="274">
        <v>11779</v>
      </c>
    </row>
    <row r="5" spans="1:7" ht="21" customHeight="1">
      <c r="A5" s="278" t="s">
        <v>85</v>
      </c>
      <c r="B5" s="268">
        <v>7</v>
      </c>
      <c r="C5" s="268">
        <v>4472</v>
      </c>
      <c r="D5" s="268">
        <v>5</v>
      </c>
      <c r="E5" s="268">
        <v>2245</v>
      </c>
      <c r="F5" s="268">
        <v>2</v>
      </c>
      <c r="G5" s="269">
        <v>1725</v>
      </c>
    </row>
    <row r="6" spans="1:7" ht="21" customHeight="1">
      <c r="A6" s="278" t="s">
        <v>86</v>
      </c>
      <c r="B6" s="268">
        <v>15</v>
      </c>
      <c r="C6" s="268">
        <v>9081</v>
      </c>
      <c r="D6" s="268">
        <v>6</v>
      </c>
      <c r="E6" s="268">
        <v>3988</v>
      </c>
      <c r="F6" s="268">
        <v>5</v>
      </c>
      <c r="G6" s="269">
        <v>3836</v>
      </c>
    </row>
    <row r="7" spans="1:7" ht="21" customHeight="1">
      <c r="A7" s="278" t="s">
        <v>173</v>
      </c>
      <c r="B7" s="268">
        <v>79</v>
      </c>
      <c r="C7" s="268">
        <v>25434</v>
      </c>
      <c r="D7" s="268">
        <v>28</v>
      </c>
      <c r="E7" s="268">
        <v>12390</v>
      </c>
      <c r="F7" s="268">
        <v>16</v>
      </c>
      <c r="G7" s="269">
        <v>10938</v>
      </c>
    </row>
    <row r="8" spans="1:7" ht="21" customHeight="1">
      <c r="A8" s="278" t="s">
        <v>77</v>
      </c>
      <c r="B8" s="268">
        <v>21</v>
      </c>
      <c r="C8" s="268">
        <v>11697</v>
      </c>
      <c r="D8" s="268">
        <v>8</v>
      </c>
      <c r="E8" s="268">
        <v>5076</v>
      </c>
      <c r="F8" s="268">
        <v>5</v>
      </c>
      <c r="G8" s="269">
        <v>5139</v>
      </c>
    </row>
    <row r="9" spans="1:7" ht="21" customHeight="1">
      <c r="A9" s="278" t="s">
        <v>88</v>
      </c>
      <c r="B9" s="268">
        <v>14</v>
      </c>
      <c r="C9" s="268">
        <v>6670</v>
      </c>
      <c r="D9" s="268">
        <v>6</v>
      </c>
      <c r="E9" s="268">
        <v>3233</v>
      </c>
      <c r="F9" s="268">
        <v>3</v>
      </c>
      <c r="G9" s="269">
        <v>2623</v>
      </c>
    </row>
    <row r="10" spans="1:7" ht="21" customHeight="1">
      <c r="A10" s="278" t="s">
        <v>84</v>
      </c>
      <c r="B10" s="268">
        <v>7</v>
      </c>
      <c r="C10" s="268">
        <v>4236</v>
      </c>
      <c r="D10" s="268">
        <v>3</v>
      </c>
      <c r="E10" s="268">
        <v>1957</v>
      </c>
      <c r="F10" s="268">
        <v>2</v>
      </c>
      <c r="G10" s="279">
        <v>1810</v>
      </c>
    </row>
    <row r="11" spans="1:7" ht="21" customHeight="1">
      <c r="A11" s="278" t="s">
        <v>83</v>
      </c>
      <c r="B11" s="268">
        <v>5</v>
      </c>
      <c r="C11" s="268">
        <v>2897</v>
      </c>
      <c r="D11" s="268">
        <v>2</v>
      </c>
      <c r="E11" s="268">
        <v>1328</v>
      </c>
      <c r="F11" s="268">
        <v>1</v>
      </c>
      <c r="G11" s="269">
        <v>551</v>
      </c>
    </row>
    <row r="12" spans="1:7" ht="21" customHeight="1">
      <c r="A12" s="278" t="s">
        <v>78</v>
      </c>
      <c r="B12" s="268">
        <v>5</v>
      </c>
      <c r="C12" s="268">
        <v>1521</v>
      </c>
      <c r="D12" s="268">
        <v>2</v>
      </c>
      <c r="E12" s="268">
        <v>762</v>
      </c>
      <c r="F12" s="268">
        <v>1</v>
      </c>
      <c r="G12" s="269">
        <v>793</v>
      </c>
    </row>
    <row r="13" spans="1:7" ht="21" customHeight="1">
      <c r="A13" s="278" t="s">
        <v>81</v>
      </c>
      <c r="B13" s="268">
        <v>5</v>
      </c>
      <c r="C13" s="268">
        <v>1335</v>
      </c>
      <c r="D13" s="268">
        <v>1</v>
      </c>
      <c r="E13" s="268">
        <v>691</v>
      </c>
      <c r="F13" s="268">
        <v>1</v>
      </c>
      <c r="G13" s="269">
        <v>707</v>
      </c>
    </row>
    <row r="14" spans="1:7" ht="21" customHeight="1">
      <c r="A14" s="278" t="s">
        <v>89</v>
      </c>
      <c r="B14" s="268">
        <v>2</v>
      </c>
      <c r="C14" s="268">
        <v>736</v>
      </c>
      <c r="D14" s="268">
        <v>1</v>
      </c>
      <c r="E14" s="268">
        <v>391</v>
      </c>
      <c r="F14" s="267" t="s">
        <v>291</v>
      </c>
      <c r="G14" s="270" t="s">
        <v>291</v>
      </c>
    </row>
    <row r="15" spans="1:7" ht="21" customHeight="1">
      <c r="A15" s="278" t="s">
        <v>82</v>
      </c>
      <c r="B15" s="268">
        <v>6</v>
      </c>
      <c r="C15" s="268">
        <v>2303</v>
      </c>
      <c r="D15" s="268">
        <v>3</v>
      </c>
      <c r="E15" s="268">
        <v>1066</v>
      </c>
      <c r="F15" s="268">
        <v>1</v>
      </c>
      <c r="G15" s="269">
        <v>762</v>
      </c>
    </row>
    <row r="16" spans="1:7" ht="21" customHeight="1" thickBot="1">
      <c r="A16" s="280" t="s">
        <v>172</v>
      </c>
      <c r="B16" s="271">
        <v>7</v>
      </c>
      <c r="C16" s="271">
        <v>4435</v>
      </c>
      <c r="D16" s="271">
        <v>4</v>
      </c>
      <c r="E16" s="271">
        <v>1653</v>
      </c>
      <c r="F16" s="271">
        <v>1</v>
      </c>
      <c r="G16" s="272">
        <v>660</v>
      </c>
    </row>
    <row r="17" spans="1:7" ht="12.75">
      <c r="A17" s="275"/>
      <c r="C17" s="276"/>
      <c r="D17" s="276"/>
      <c r="E17" s="276"/>
      <c r="F17" s="277"/>
      <c r="G17" s="277"/>
    </row>
    <row r="23" ht="12.75">
      <c r="D23" s="52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SheetLayoutView="100" workbookViewId="0" topLeftCell="A1">
      <selection activeCell="B3" sqref="B3"/>
    </sheetView>
  </sheetViews>
  <sheetFormatPr defaultColWidth="8.796875" defaultRowHeight="19.5" customHeight="1"/>
  <cols>
    <col min="1" max="1" width="0.8984375" style="55" customWidth="1"/>
    <col min="2" max="2" width="24.09765625" style="31" customWidth="1"/>
    <col min="3" max="3" width="0.1015625" style="31" customWidth="1"/>
    <col min="4" max="4" width="13.69921875" style="31" customWidth="1"/>
    <col min="5" max="6" width="12.59765625" style="31" customWidth="1"/>
    <col min="7" max="7" width="14.09765625" style="31" customWidth="1"/>
    <col min="8" max="9" width="12.59765625" style="31" customWidth="1"/>
    <col min="10" max="11" width="14" style="31" customWidth="1"/>
    <col min="12" max="12" width="13.59765625" style="31" customWidth="1"/>
    <col min="13" max="13" width="14" style="31" customWidth="1"/>
    <col min="14" max="15" width="13.296875" style="31" customWidth="1"/>
    <col min="16" max="16" width="13" style="31" customWidth="1"/>
    <col min="17" max="16384" width="9.09765625" style="31" customWidth="1"/>
  </cols>
  <sheetData>
    <row r="1" spans="1:2" s="53" customFormat="1" ht="19.5" customHeight="1">
      <c r="A1" s="300"/>
      <c r="B1" s="53" t="s">
        <v>223</v>
      </c>
    </row>
    <row r="2" spans="2:16" ht="19.5" customHeight="1" thickBot="1">
      <c r="B2" s="53" t="s">
        <v>440</v>
      </c>
      <c r="P2" s="37" t="s">
        <v>80</v>
      </c>
    </row>
    <row r="3" spans="1:16" s="54" customFormat="1" ht="19.5" customHeight="1">
      <c r="A3" s="319"/>
      <c r="B3" s="281"/>
      <c r="C3" s="282"/>
      <c r="D3" s="197" t="s">
        <v>79</v>
      </c>
      <c r="E3" s="197" t="s">
        <v>85</v>
      </c>
      <c r="F3" s="197" t="s">
        <v>86</v>
      </c>
      <c r="G3" s="197" t="s">
        <v>173</v>
      </c>
      <c r="H3" s="197" t="s">
        <v>77</v>
      </c>
      <c r="I3" s="197" t="s">
        <v>88</v>
      </c>
      <c r="J3" s="199" t="s">
        <v>84</v>
      </c>
      <c r="K3" s="197" t="s">
        <v>83</v>
      </c>
      <c r="L3" s="197" t="s">
        <v>78</v>
      </c>
      <c r="M3" s="197" t="s">
        <v>81</v>
      </c>
      <c r="N3" s="197" t="s">
        <v>89</v>
      </c>
      <c r="O3" s="197" t="s">
        <v>82</v>
      </c>
      <c r="P3" s="198" t="s">
        <v>172</v>
      </c>
    </row>
    <row r="4" spans="2:16" ht="19.5" customHeight="1">
      <c r="B4" s="287" t="s">
        <v>67</v>
      </c>
      <c r="C4" s="288"/>
      <c r="D4" s="293">
        <v>60219720</v>
      </c>
      <c r="E4" s="289">
        <v>20313980</v>
      </c>
      <c r="F4" s="289">
        <v>32735608</v>
      </c>
      <c r="G4" s="289">
        <v>84994241</v>
      </c>
      <c r="H4" s="289">
        <v>33397629</v>
      </c>
      <c r="I4" s="289">
        <v>19509765</v>
      </c>
      <c r="J4" s="297">
        <v>9950593</v>
      </c>
      <c r="K4" s="289">
        <v>7514572</v>
      </c>
      <c r="L4" s="289">
        <v>2922492</v>
      </c>
      <c r="M4" s="289">
        <v>3187787</v>
      </c>
      <c r="N4" s="289">
        <v>1493006</v>
      </c>
      <c r="O4" s="289">
        <v>8409650</v>
      </c>
      <c r="P4" s="290">
        <v>14238084</v>
      </c>
    </row>
    <row r="5" spans="2:16" ht="19.5" customHeight="1">
      <c r="B5" s="291" t="s">
        <v>38</v>
      </c>
      <c r="C5" s="292"/>
      <c r="D5" s="293">
        <v>2385504</v>
      </c>
      <c r="E5" s="293">
        <v>538061</v>
      </c>
      <c r="F5" s="293">
        <v>948760</v>
      </c>
      <c r="G5" s="293">
        <v>1816323</v>
      </c>
      <c r="H5" s="293">
        <v>1237307</v>
      </c>
      <c r="I5" s="293">
        <v>842664</v>
      </c>
      <c r="J5" s="298">
        <v>398830</v>
      </c>
      <c r="K5" s="293">
        <v>271666</v>
      </c>
      <c r="L5" s="293">
        <v>206315</v>
      </c>
      <c r="M5" s="293">
        <v>253440</v>
      </c>
      <c r="N5" s="293">
        <v>127024</v>
      </c>
      <c r="O5" s="293">
        <v>279838</v>
      </c>
      <c r="P5" s="294">
        <v>342542</v>
      </c>
    </row>
    <row r="6" spans="2:16" ht="19.5" customHeight="1">
      <c r="B6" s="291" t="s">
        <v>39</v>
      </c>
      <c r="C6" s="292"/>
      <c r="D6" s="293">
        <v>317471</v>
      </c>
      <c r="E6" s="293">
        <v>59364</v>
      </c>
      <c r="F6" s="293">
        <v>134693</v>
      </c>
      <c r="G6" s="293">
        <v>548543</v>
      </c>
      <c r="H6" s="293">
        <v>149015</v>
      </c>
      <c r="I6" s="293">
        <v>89772</v>
      </c>
      <c r="J6" s="298">
        <v>59158</v>
      </c>
      <c r="K6" s="293">
        <v>31350</v>
      </c>
      <c r="L6" s="293">
        <v>18112</v>
      </c>
      <c r="M6" s="293">
        <v>16478</v>
      </c>
      <c r="N6" s="293">
        <v>9039</v>
      </c>
      <c r="O6" s="293">
        <v>27297</v>
      </c>
      <c r="P6" s="294">
        <v>49543</v>
      </c>
    </row>
    <row r="7" spans="2:16" ht="19.5" customHeight="1">
      <c r="B7" s="291" t="s">
        <v>40</v>
      </c>
      <c r="C7" s="292"/>
      <c r="D7" s="293">
        <v>3449947</v>
      </c>
      <c r="E7" s="293">
        <v>722904</v>
      </c>
      <c r="F7" s="293">
        <v>1599040</v>
      </c>
      <c r="G7" s="293">
        <v>4160808</v>
      </c>
      <c r="H7" s="293">
        <v>1706870</v>
      </c>
      <c r="I7" s="293">
        <v>1074043</v>
      </c>
      <c r="J7" s="298">
        <v>575851</v>
      </c>
      <c r="K7" s="293">
        <v>384357</v>
      </c>
      <c r="L7" s="293">
        <v>208619</v>
      </c>
      <c r="M7" s="293">
        <v>205245</v>
      </c>
      <c r="N7" s="293">
        <v>111892</v>
      </c>
      <c r="O7" s="293">
        <v>361618</v>
      </c>
      <c r="P7" s="294">
        <v>527835</v>
      </c>
    </row>
    <row r="8" spans="2:16" ht="19.5" customHeight="1">
      <c r="B8" s="291" t="s">
        <v>196</v>
      </c>
      <c r="C8" s="292"/>
      <c r="D8" s="293">
        <v>177553</v>
      </c>
      <c r="E8" s="293">
        <v>33186</v>
      </c>
      <c r="F8" s="293">
        <v>75382</v>
      </c>
      <c r="G8" s="293">
        <v>129556</v>
      </c>
      <c r="H8" s="293">
        <v>83405</v>
      </c>
      <c r="I8" s="293">
        <v>50144</v>
      </c>
      <c r="J8" s="298">
        <v>33076</v>
      </c>
      <c r="K8" s="293">
        <v>17531</v>
      </c>
      <c r="L8" s="293">
        <v>10137</v>
      </c>
      <c r="M8" s="293">
        <v>9191</v>
      </c>
      <c r="N8" s="293">
        <v>5037</v>
      </c>
      <c r="O8" s="293">
        <v>15282</v>
      </c>
      <c r="P8" s="294">
        <v>27797</v>
      </c>
    </row>
    <row r="9" spans="2:16" ht="19.5" customHeight="1">
      <c r="B9" s="291" t="s">
        <v>197</v>
      </c>
      <c r="C9" s="292"/>
      <c r="D9" s="293">
        <v>271950</v>
      </c>
      <c r="E9" s="293">
        <v>50758</v>
      </c>
      <c r="F9" s="293">
        <v>115738</v>
      </c>
      <c r="G9" s="293">
        <v>129950</v>
      </c>
      <c r="H9" s="293">
        <v>128093</v>
      </c>
      <c r="I9" s="293">
        <v>76467</v>
      </c>
      <c r="J9" s="298">
        <v>50612</v>
      </c>
      <c r="K9" s="293">
        <v>26842</v>
      </c>
      <c r="L9" s="293">
        <v>15574</v>
      </c>
      <c r="M9" s="293">
        <v>13947</v>
      </c>
      <c r="N9" s="293">
        <v>7622</v>
      </c>
      <c r="O9" s="293">
        <v>23495</v>
      </c>
      <c r="P9" s="294">
        <v>43062</v>
      </c>
    </row>
    <row r="10" spans="2:16" ht="19.5" customHeight="1">
      <c r="B10" s="291" t="s">
        <v>41</v>
      </c>
      <c r="C10" s="292"/>
      <c r="D10" s="293">
        <v>119453</v>
      </c>
      <c r="E10" s="218" t="s">
        <v>231</v>
      </c>
      <c r="F10" s="218" t="s">
        <v>249</v>
      </c>
      <c r="G10" s="218">
        <v>213623</v>
      </c>
      <c r="H10" s="234" t="s">
        <v>115</v>
      </c>
      <c r="I10" s="293">
        <v>2109</v>
      </c>
      <c r="J10" s="299" t="s">
        <v>231</v>
      </c>
      <c r="K10" s="234" t="s">
        <v>231</v>
      </c>
      <c r="L10" s="293">
        <v>10701</v>
      </c>
      <c r="M10" s="293">
        <v>25537</v>
      </c>
      <c r="N10" s="293">
        <v>6320</v>
      </c>
      <c r="O10" s="293">
        <v>23686</v>
      </c>
      <c r="P10" s="294">
        <v>19588</v>
      </c>
    </row>
    <row r="11" spans="2:16" ht="19.5" customHeight="1">
      <c r="B11" s="291" t="s">
        <v>42</v>
      </c>
      <c r="C11" s="292"/>
      <c r="D11" s="293">
        <v>1256970</v>
      </c>
      <c r="E11" s="293">
        <v>268143</v>
      </c>
      <c r="F11" s="293">
        <v>519590</v>
      </c>
      <c r="G11" s="293">
        <v>1287909</v>
      </c>
      <c r="H11" s="293">
        <v>728918</v>
      </c>
      <c r="I11" s="293">
        <v>525844</v>
      </c>
      <c r="J11" s="298">
        <v>192072</v>
      </c>
      <c r="K11" s="293">
        <v>140890</v>
      </c>
      <c r="L11" s="293">
        <v>130039</v>
      </c>
      <c r="M11" s="293">
        <v>191019</v>
      </c>
      <c r="N11" s="293">
        <v>87516</v>
      </c>
      <c r="O11" s="293">
        <v>174507</v>
      </c>
      <c r="P11" s="294">
        <v>187336</v>
      </c>
    </row>
    <row r="12" spans="2:16" ht="19.5" customHeight="1">
      <c r="B12" s="291" t="s">
        <v>43</v>
      </c>
      <c r="C12" s="292"/>
      <c r="D12" s="293">
        <v>2347852</v>
      </c>
      <c r="E12" s="293">
        <v>615356</v>
      </c>
      <c r="F12" s="293">
        <v>1405616</v>
      </c>
      <c r="G12" s="293">
        <v>5285857</v>
      </c>
      <c r="H12" s="293">
        <v>1330309</v>
      </c>
      <c r="I12" s="293">
        <v>758416</v>
      </c>
      <c r="J12" s="298">
        <v>401114</v>
      </c>
      <c r="K12" s="293">
        <v>240599</v>
      </c>
      <c r="L12" s="293">
        <v>120086</v>
      </c>
      <c r="M12" s="293">
        <v>99409</v>
      </c>
      <c r="N12" s="293">
        <v>56127</v>
      </c>
      <c r="O12" s="293">
        <v>384138</v>
      </c>
      <c r="P12" s="294">
        <v>668760</v>
      </c>
    </row>
    <row r="13" spans="2:16" ht="19.5" customHeight="1">
      <c r="B13" s="291" t="s">
        <v>65</v>
      </c>
      <c r="C13" s="292"/>
      <c r="D13" s="293">
        <v>1157430</v>
      </c>
      <c r="E13" s="293">
        <v>105068</v>
      </c>
      <c r="F13" s="293">
        <v>63480</v>
      </c>
      <c r="G13" s="293">
        <v>75025</v>
      </c>
      <c r="H13" s="293">
        <v>75005</v>
      </c>
      <c r="I13" s="293">
        <v>139022</v>
      </c>
      <c r="J13" s="298">
        <v>185005</v>
      </c>
      <c r="K13" s="293">
        <v>210045</v>
      </c>
      <c r="L13" s="293">
        <v>1151826</v>
      </c>
      <c r="M13" s="293">
        <v>628742</v>
      </c>
      <c r="N13" s="293">
        <v>798746</v>
      </c>
      <c r="O13" s="293">
        <v>39641</v>
      </c>
      <c r="P13" s="294">
        <v>33104</v>
      </c>
    </row>
    <row r="14" spans="2:16" ht="19.5" customHeight="1">
      <c r="B14" s="291" t="s">
        <v>44</v>
      </c>
      <c r="C14" s="292"/>
      <c r="D14" s="293">
        <v>76692</v>
      </c>
      <c r="E14" s="293">
        <v>13679</v>
      </c>
      <c r="F14" s="293">
        <v>31023</v>
      </c>
      <c r="G14" s="293">
        <v>67465</v>
      </c>
      <c r="H14" s="293">
        <v>41472</v>
      </c>
      <c r="I14" s="293">
        <v>21874</v>
      </c>
      <c r="J14" s="298">
        <v>13896</v>
      </c>
      <c r="K14" s="293">
        <v>7494</v>
      </c>
      <c r="L14" s="293">
        <v>3400</v>
      </c>
      <c r="M14" s="293">
        <v>4499</v>
      </c>
      <c r="N14" s="293">
        <v>2069</v>
      </c>
      <c r="O14" s="293">
        <v>6335</v>
      </c>
      <c r="P14" s="294">
        <v>8882</v>
      </c>
    </row>
    <row r="15" spans="2:16" ht="19.5" customHeight="1">
      <c r="B15" s="291" t="s">
        <v>45</v>
      </c>
      <c r="C15" s="292"/>
      <c r="D15" s="293">
        <v>1674300</v>
      </c>
      <c r="E15" s="293">
        <v>294115</v>
      </c>
      <c r="F15" s="293">
        <v>375346</v>
      </c>
      <c r="G15" s="293">
        <v>885979</v>
      </c>
      <c r="H15" s="293">
        <v>777644</v>
      </c>
      <c r="I15" s="293">
        <v>180372</v>
      </c>
      <c r="J15" s="298">
        <v>312140</v>
      </c>
      <c r="K15" s="293">
        <v>175597</v>
      </c>
      <c r="L15" s="293">
        <v>145140</v>
      </c>
      <c r="M15" s="293">
        <v>122031</v>
      </c>
      <c r="N15" s="293">
        <v>149078</v>
      </c>
      <c r="O15" s="293">
        <v>207177</v>
      </c>
      <c r="P15" s="294">
        <v>309783</v>
      </c>
    </row>
    <row r="16" spans="2:16" ht="19.5" customHeight="1">
      <c r="B16" s="291" t="s">
        <v>46</v>
      </c>
      <c r="C16" s="292"/>
      <c r="D16" s="293">
        <v>2013325</v>
      </c>
      <c r="E16" s="293">
        <v>460303</v>
      </c>
      <c r="F16" s="293">
        <v>1133564</v>
      </c>
      <c r="G16" s="293">
        <v>2674658</v>
      </c>
      <c r="H16" s="293">
        <v>1135488</v>
      </c>
      <c r="I16" s="293">
        <v>873608</v>
      </c>
      <c r="J16" s="298">
        <v>373660</v>
      </c>
      <c r="K16" s="293">
        <v>275116</v>
      </c>
      <c r="L16" s="293">
        <v>85647</v>
      </c>
      <c r="M16" s="293">
        <v>81591</v>
      </c>
      <c r="N16" s="293">
        <v>46547</v>
      </c>
      <c r="O16" s="293">
        <v>315396</v>
      </c>
      <c r="P16" s="294">
        <v>212367</v>
      </c>
    </row>
    <row r="17" spans="2:16" ht="19.5" customHeight="1">
      <c r="B17" s="291" t="s">
        <v>47</v>
      </c>
      <c r="C17" s="292"/>
      <c r="D17" s="293">
        <v>8066094</v>
      </c>
      <c r="E17" s="293">
        <v>1899058</v>
      </c>
      <c r="F17" s="293">
        <v>3158650</v>
      </c>
      <c r="G17" s="293">
        <v>9298893</v>
      </c>
      <c r="H17" s="293">
        <v>3633859</v>
      </c>
      <c r="I17" s="293">
        <v>1741512</v>
      </c>
      <c r="J17" s="298">
        <v>1300365</v>
      </c>
      <c r="K17" s="293">
        <v>812360</v>
      </c>
      <c r="L17" s="293">
        <v>351267</v>
      </c>
      <c r="M17" s="293">
        <v>199748</v>
      </c>
      <c r="N17" s="293">
        <v>110889</v>
      </c>
      <c r="O17" s="293">
        <v>746032</v>
      </c>
      <c r="P17" s="294">
        <v>1367457</v>
      </c>
    </row>
    <row r="18" spans="2:16" ht="19.5" customHeight="1">
      <c r="B18" s="291" t="s">
        <v>66</v>
      </c>
      <c r="C18" s="292"/>
      <c r="D18" s="293">
        <v>3585813</v>
      </c>
      <c r="E18" s="293">
        <v>920391</v>
      </c>
      <c r="F18" s="293">
        <v>1369529</v>
      </c>
      <c r="G18" s="293">
        <v>2833732</v>
      </c>
      <c r="H18" s="293">
        <v>1770636</v>
      </c>
      <c r="I18" s="293">
        <v>1122378</v>
      </c>
      <c r="J18" s="298">
        <v>869726</v>
      </c>
      <c r="K18" s="293">
        <v>417342</v>
      </c>
      <c r="L18" s="293">
        <v>1145692</v>
      </c>
      <c r="M18" s="293">
        <v>363844</v>
      </c>
      <c r="N18" s="293">
        <v>159485</v>
      </c>
      <c r="O18" s="293">
        <v>499546</v>
      </c>
      <c r="P18" s="294">
        <v>620928</v>
      </c>
    </row>
    <row r="19" spans="2:16" ht="19.5" customHeight="1">
      <c r="B19" s="291" t="s">
        <v>48</v>
      </c>
      <c r="C19" s="292"/>
      <c r="D19" s="293">
        <v>639039</v>
      </c>
      <c r="E19" s="293">
        <v>93289</v>
      </c>
      <c r="F19" s="293">
        <v>80698</v>
      </c>
      <c r="G19" s="293">
        <v>1247821</v>
      </c>
      <c r="H19" s="293">
        <v>216936</v>
      </c>
      <c r="I19" s="293">
        <v>381935</v>
      </c>
      <c r="J19" s="298">
        <v>270550</v>
      </c>
      <c r="K19" s="293">
        <v>87666</v>
      </c>
      <c r="L19" s="293">
        <v>3975</v>
      </c>
      <c r="M19" s="293">
        <v>132381</v>
      </c>
      <c r="N19" s="293">
        <v>15281</v>
      </c>
      <c r="O19" s="293">
        <v>7071</v>
      </c>
      <c r="P19" s="294">
        <v>122342</v>
      </c>
    </row>
    <row r="20" spans="2:16" ht="19.5" customHeight="1">
      <c r="B20" s="291" t="s">
        <v>294</v>
      </c>
      <c r="C20" s="292"/>
      <c r="D20" s="293">
        <v>37531</v>
      </c>
      <c r="E20" s="293">
        <v>3702</v>
      </c>
      <c r="F20" s="293">
        <v>314077</v>
      </c>
      <c r="G20" s="293">
        <v>114510</v>
      </c>
      <c r="H20" s="293">
        <v>1407</v>
      </c>
      <c r="I20" s="293">
        <v>27648</v>
      </c>
      <c r="J20" s="298">
        <v>1097</v>
      </c>
      <c r="K20" s="293">
        <v>4875</v>
      </c>
      <c r="L20" s="293">
        <v>2159</v>
      </c>
      <c r="M20" s="293">
        <v>414</v>
      </c>
      <c r="N20" s="293">
        <v>12300</v>
      </c>
      <c r="O20" s="293">
        <v>2072</v>
      </c>
      <c r="P20" s="294">
        <v>0</v>
      </c>
    </row>
    <row r="21" spans="2:16" ht="19.5" customHeight="1">
      <c r="B21" s="291" t="s">
        <v>49</v>
      </c>
      <c r="C21" s="292"/>
      <c r="D21" s="293">
        <v>2388750</v>
      </c>
      <c r="E21" s="293">
        <v>748575</v>
      </c>
      <c r="F21" s="293">
        <v>2899720</v>
      </c>
      <c r="G21" s="293">
        <v>4031055</v>
      </c>
      <c r="H21" s="293">
        <v>1133233</v>
      </c>
      <c r="I21" s="293">
        <v>971110</v>
      </c>
      <c r="J21" s="299" t="s">
        <v>231</v>
      </c>
      <c r="K21" s="293">
        <v>21334</v>
      </c>
      <c r="L21" s="293">
        <v>189522</v>
      </c>
      <c r="M21" s="293">
        <v>23274</v>
      </c>
      <c r="N21" s="293">
        <v>242196</v>
      </c>
      <c r="O21" s="293">
        <v>1157878</v>
      </c>
      <c r="P21" s="294">
        <v>507865</v>
      </c>
    </row>
    <row r="22" spans="2:16" ht="19.5" customHeight="1">
      <c r="B22" s="291" t="s">
        <v>50</v>
      </c>
      <c r="C22" s="292"/>
      <c r="D22" s="293">
        <v>1737469</v>
      </c>
      <c r="E22" s="293">
        <v>1475759</v>
      </c>
      <c r="F22" s="293">
        <v>4671922</v>
      </c>
      <c r="G22" s="293">
        <v>6357338</v>
      </c>
      <c r="H22" s="293">
        <v>3306951</v>
      </c>
      <c r="I22" s="293">
        <v>1571773</v>
      </c>
      <c r="J22" s="298">
        <v>659298</v>
      </c>
      <c r="K22" s="293">
        <v>512424</v>
      </c>
      <c r="L22" s="293">
        <v>399668</v>
      </c>
      <c r="M22" s="293">
        <v>266793</v>
      </c>
      <c r="N22" s="293">
        <v>230683</v>
      </c>
      <c r="O22" s="293">
        <v>792768</v>
      </c>
      <c r="P22" s="294">
        <v>2173434</v>
      </c>
    </row>
    <row r="23" spans="2:16" ht="19.5" customHeight="1">
      <c r="B23" s="291" t="s">
        <v>51</v>
      </c>
      <c r="C23" s="292"/>
      <c r="D23" s="293">
        <v>5301604</v>
      </c>
      <c r="E23" s="293">
        <v>1184306</v>
      </c>
      <c r="F23" s="293">
        <v>1838597</v>
      </c>
      <c r="G23" s="293">
        <v>4423841</v>
      </c>
      <c r="H23" s="293">
        <v>2305356</v>
      </c>
      <c r="I23" s="293">
        <v>1002978</v>
      </c>
      <c r="J23" s="298">
        <v>614605</v>
      </c>
      <c r="K23" s="293">
        <v>357519</v>
      </c>
      <c r="L23" s="293">
        <v>281405</v>
      </c>
      <c r="M23" s="293">
        <v>292251</v>
      </c>
      <c r="N23" s="293">
        <v>114830</v>
      </c>
      <c r="O23" s="293">
        <v>362591</v>
      </c>
      <c r="P23" s="294">
        <v>1941499</v>
      </c>
    </row>
    <row r="24" spans="2:16" ht="19.5" customHeight="1" thickBot="1">
      <c r="B24" s="295" t="s">
        <v>68</v>
      </c>
      <c r="C24" s="284"/>
      <c r="D24" s="293">
        <v>5946100</v>
      </c>
      <c r="E24" s="285">
        <v>1336700</v>
      </c>
      <c r="F24" s="285">
        <v>1626000</v>
      </c>
      <c r="G24" s="285">
        <v>10066200</v>
      </c>
      <c r="H24" s="285">
        <v>1448000</v>
      </c>
      <c r="I24" s="285">
        <v>1472800</v>
      </c>
      <c r="J24" s="296">
        <v>1307900</v>
      </c>
      <c r="K24" s="285">
        <v>533600</v>
      </c>
      <c r="L24" s="285">
        <v>792400</v>
      </c>
      <c r="M24" s="285">
        <v>497100</v>
      </c>
      <c r="N24" s="285">
        <v>295900</v>
      </c>
      <c r="O24" s="285">
        <v>100000</v>
      </c>
      <c r="P24" s="286">
        <v>2133400</v>
      </c>
    </row>
    <row r="25" spans="2:16" ht="19.5" customHeight="1" thickBot="1">
      <c r="B25" s="283" t="s">
        <v>69</v>
      </c>
      <c r="C25" s="284"/>
      <c r="D25" s="308">
        <f>SUM(D4:D24)</f>
        <v>103170567</v>
      </c>
      <c r="E25" s="285">
        <f aca="true" t="shared" si="0" ref="E25:P25">SUM(E4:E24)</f>
        <v>31136697</v>
      </c>
      <c r="F25" s="285">
        <f t="shared" si="0"/>
        <v>55097033</v>
      </c>
      <c r="G25" s="285">
        <f t="shared" si="0"/>
        <v>140643327</v>
      </c>
      <c r="H25" s="285">
        <f t="shared" si="0"/>
        <v>54607533</v>
      </c>
      <c r="I25" s="285">
        <f t="shared" si="0"/>
        <v>32436234</v>
      </c>
      <c r="J25" s="296">
        <f t="shared" si="0"/>
        <v>17569548</v>
      </c>
      <c r="K25" s="285">
        <f t="shared" si="0"/>
        <v>12043179</v>
      </c>
      <c r="L25" s="285">
        <f t="shared" si="0"/>
        <v>8194176</v>
      </c>
      <c r="M25" s="285">
        <f t="shared" si="0"/>
        <v>6614721</v>
      </c>
      <c r="N25" s="285">
        <f t="shared" si="0"/>
        <v>4081587</v>
      </c>
      <c r="O25" s="285">
        <f t="shared" si="0"/>
        <v>13936018</v>
      </c>
      <c r="P25" s="286">
        <f t="shared" si="0"/>
        <v>25535608</v>
      </c>
    </row>
    <row r="26" spans="2:16" ht="19.5" customHeight="1"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2:16" ht="19.5" customHeight="1" thickBot="1">
      <c r="B27" s="300" t="s">
        <v>441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 t="s">
        <v>80</v>
      </c>
    </row>
    <row r="28" spans="2:16" ht="19.5" customHeight="1">
      <c r="B28" s="301" t="s">
        <v>52</v>
      </c>
      <c r="C28" s="302"/>
      <c r="D28" s="303">
        <v>703506</v>
      </c>
      <c r="E28" s="303">
        <v>293464</v>
      </c>
      <c r="F28" s="303">
        <v>358661</v>
      </c>
      <c r="G28" s="303">
        <v>724282</v>
      </c>
      <c r="H28" s="303">
        <v>354236</v>
      </c>
      <c r="I28" s="303">
        <v>303636</v>
      </c>
      <c r="J28" s="310">
        <v>227260</v>
      </c>
      <c r="K28" s="303">
        <v>175180</v>
      </c>
      <c r="L28" s="303">
        <v>120741</v>
      </c>
      <c r="M28" s="303">
        <v>112187</v>
      </c>
      <c r="N28" s="303">
        <v>78751</v>
      </c>
      <c r="O28" s="303">
        <v>163858</v>
      </c>
      <c r="P28" s="304">
        <v>205889</v>
      </c>
    </row>
    <row r="29" spans="2:16" ht="19.5" customHeight="1">
      <c r="B29" s="291" t="s">
        <v>53</v>
      </c>
      <c r="C29" s="305"/>
      <c r="D29" s="293">
        <v>11945541</v>
      </c>
      <c r="E29" s="293">
        <v>4525819</v>
      </c>
      <c r="F29" s="293">
        <v>5861062</v>
      </c>
      <c r="G29" s="293">
        <v>11942595</v>
      </c>
      <c r="H29" s="293">
        <v>6462253</v>
      </c>
      <c r="I29" s="293">
        <v>4263108</v>
      </c>
      <c r="J29" s="298">
        <v>2177345</v>
      </c>
      <c r="K29" s="293">
        <v>1342742</v>
      </c>
      <c r="L29" s="293">
        <v>1134384</v>
      </c>
      <c r="M29" s="293">
        <v>804360</v>
      </c>
      <c r="N29" s="293">
        <v>543305</v>
      </c>
      <c r="O29" s="293">
        <v>1329581</v>
      </c>
      <c r="P29" s="294">
        <v>3686816</v>
      </c>
    </row>
    <row r="30" spans="2:16" ht="19.5" customHeight="1">
      <c r="B30" s="291" t="s">
        <v>54</v>
      </c>
      <c r="C30" s="305"/>
      <c r="D30" s="293">
        <v>25073963</v>
      </c>
      <c r="E30" s="293">
        <v>5520380</v>
      </c>
      <c r="F30" s="293">
        <v>9397007</v>
      </c>
      <c r="G30" s="293">
        <v>23758597</v>
      </c>
      <c r="H30" s="293">
        <v>12029947</v>
      </c>
      <c r="I30" s="293">
        <v>7645692</v>
      </c>
      <c r="J30" s="298">
        <v>4861448</v>
      </c>
      <c r="K30" s="293">
        <v>3149682</v>
      </c>
      <c r="L30" s="293">
        <v>1856190</v>
      </c>
      <c r="M30" s="293">
        <v>1790199</v>
      </c>
      <c r="N30" s="293">
        <v>1071383</v>
      </c>
      <c r="O30" s="293">
        <v>2452496</v>
      </c>
      <c r="P30" s="294">
        <v>3293942</v>
      </c>
    </row>
    <row r="31" spans="2:16" ht="19.5" customHeight="1">
      <c r="B31" s="291" t="s">
        <v>55</v>
      </c>
      <c r="C31" s="305"/>
      <c r="D31" s="293">
        <v>12853508</v>
      </c>
      <c r="E31" s="293">
        <v>3298365</v>
      </c>
      <c r="F31" s="293">
        <v>4773212</v>
      </c>
      <c r="G31" s="293">
        <v>12754224</v>
      </c>
      <c r="H31" s="293">
        <v>5841882</v>
      </c>
      <c r="I31" s="293">
        <v>3676515</v>
      </c>
      <c r="J31" s="298">
        <v>1687213</v>
      </c>
      <c r="K31" s="293">
        <v>1647348</v>
      </c>
      <c r="L31" s="293">
        <v>770644</v>
      </c>
      <c r="M31" s="293">
        <v>603825</v>
      </c>
      <c r="N31" s="293">
        <v>314130</v>
      </c>
      <c r="O31" s="293">
        <v>1179388</v>
      </c>
      <c r="P31" s="294">
        <v>2619100</v>
      </c>
    </row>
    <row r="32" spans="2:16" ht="19.5" customHeight="1">
      <c r="B32" s="291" t="s">
        <v>56</v>
      </c>
      <c r="C32" s="305"/>
      <c r="D32" s="293">
        <v>192481</v>
      </c>
      <c r="E32" s="293">
        <v>798900</v>
      </c>
      <c r="F32" s="293">
        <v>106969</v>
      </c>
      <c r="G32" s="293">
        <v>468758</v>
      </c>
      <c r="H32" s="293">
        <v>156347</v>
      </c>
      <c r="I32" s="293">
        <v>141335</v>
      </c>
      <c r="J32" s="298">
        <v>10372</v>
      </c>
      <c r="K32" s="293">
        <v>44348</v>
      </c>
      <c r="L32" s="293">
        <v>241</v>
      </c>
      <c r="M32" s="293">
        <v>155</v>
      </c>
      <c r="N32" s="218" t="s">
        <v>231</v>
      </c>
      <c r="O32" s="293">
        <v>65647</v>
      </c>
      <c r="P32" s="236">
        <v>24907</v>
      </c>
    </row>
    <row r="33" spans="2:16" ht="19.5" customHeight="1">
      <c r="B33" s="291" t="s">
        <v>57</v>
      </c>
      <c r="C33" s="305"/>
      <c r="D33" s="293">
        <v>1667346</v>
      </c>
      <c r="E33" s="293">
        <v>414087</v>
      </c>
      <c r="F33" s="293">
        <v>1205343</v>
      </c>
      <c r="G33" s="293">
        <v>1587249</v>
      </c>
      <c r="H33" s="293">
        <v>1272063</v>
      </c>
      <c r="I33" s="293">
        <v>987690</v>
      </c>
      <c r="J33" s="298">
        <v>124848</v>
      </c>
      <c r="K33" s="293">
        <v>103842</v>
      </c>
      <c r="L33" s="293">
        <v>1175472</v>
      </c>
      <c r="M33" s="293">
        <v>599445</v>
      </c>
      <c r="N33" s="293">
        <v>231291</v>
      </c>
      <c r="O33" s="293">
        <v>885069</v>
      </c>
      <c r="P33" s="294">
        <v>1832959</v>
      </c>
    </row>
    <row r="34" spans="2:16" ht="19.5" customHeight="1">
      <c r="B34" s="291" t="s">
        <v>58</v>
      </c>
      <c r="C34" s="305"/>
      <c r="D34" s="293">
        <v>2551422</v>
      </c>
      <c r="E34" s="293">
        <v>739314</v>
      </c>
      <c r="F34" s="293">
        <v>1535171</v>
      </c>
      <c r="G34" s="293">
        <v>2707678</v>
      </c>
      <c r="H34" s="293">
        <v>612826</v>
      </c>
      <c r="I34" s="293">
        <v>758448</v>
      </c>
      <c r="J34" s="298">
        <v>301757</v>
      </c>
      <c r="K34" s="293">
        <v>267127</v>
      </c>
      <c r="L34" s="293">
        <v>101943</v>
      </c>
      <c r="M34" s="293">
        <v>137206</v>
      </c>
      <c r="N34" s="293">
        <v>104477</v>
      </c>
      <c r="O34" s="293">
        <v>137417</v>
      </c>
      <c r="P34" s="294">
        <v>309131</v>
      </c>
    </row>
    <row r="35" spans="2:16" ht="19.5" customHeight="1">
      <c r="B35" s="291" t="s">
        <v>59</v>
      </c>
      <c r="C35" s="305"/>
      <c r="D35" s="293">
        <v>20829689</v>
      </c>
      <c r="E35" s="293">
        <v>5131862</v>
      </c>
      <c r="F35" s="293">
        <v>15678191</v>
      </c>
      <c r="G35" s="293">
        <v>37721483</v>
      </c>
      <c r="H35" s="293">
        <v>9488936</v>
      </c>
      <c r="I35" s="293">
        <v>4957975</v>
      </c>
      <c r="J35" s="298">
        <v>2830248</v>
      </c>
      <c r="K35" s="293">
        <v>1321308</v>
      </c>
      <c r="L35" s="293">
        <v>897976</v>
      </c>
      <c r="M35" s="293">
        <v>500870</v>
      </c>
      <c r="N35" s="293">
        <v>438267</v>
      </c>
      <c r="O35" s="293">
        <v>1943829</v>
      </c>
      <c r="P35" s="294">
        <v>3950831</v>
      </c>
    </row>
    <row r="36" spans="2:16" ht="19.5" customHeight="1">
      <c r="B36" s="291" t="s">
        <v>60</v>
      </c>
      <c r="C36" s="305"/>
      <c r="D36" s="293">
        <v>3998020</v>
      </c>
      <c r="E36" s="293">
        <v>1132726</v>
      </c>
      <c r="F36" s="293">
        <v>1346766</v>
      </c>
      <c r="G36" s="293">
        <v>5132865</v>
      </c>
      <c r="H36" s="293">
        <v>1724916</v>
      </c>
      <c r="I36" s="293">
        <v>1913285</v>
      </c>
      <c r="J36" s="298">
        <v>656299</v>
      </c>
      <c r="K36" s="293">
        <v>469596</v>
      </c>
      <c r="L36" s="293">
        <v>367697</v>
      </c>
      <c r="M36" s="293">
        <v>389425</v>
      </c>
      <c r="N36" s="293">
        <v>340558</v>
      </c>
      <c r="O36" s="293">
        <v>1307963</v>
      </c>
      <c r="P36" s="294">
        <v>1017062</v>
      </c>
    </row>
    <row r="37" spans="2:16" ht="19.5" customHeight="1">
      <c r="B37" s="291" t="s">
        <v>61</v>
      </c>
      <c r="C37" s="305"/>
      <c r="D37" s="293">
        <v>12561103</v>
      </c>
      <c r="E37" s="293">
        <v>5006477</v>
      </c>
      <c r="F37" s="293">
        <v>7015302</v>
      </c>
      <c r="G37" s="293">
        <v>22207629</v>
      </c>
      <c r="H37" s="293">
        <v>9068515</v>
      </c>
      <c r="I37" s="293">
        <v>4159171</v>
      </c>
      <c r="J37" s="298">
        <v>2520304</v>
      </c>
      <c r="K37" s="293">
        <v>1382709</v>
      </c>
      <c r="L37" s="293">
        <v>975977</v>
      </c>
      <c r="M37" s="293">
        <v>791183</v>
      </c>
      <c r="N37" s="293">
        <v>436898</v>
      </c>
      <c r="O37" s="293">
        <v>1896518</v>
      </c>
      <c r="P37" s="294">
        <v>5444795</v>
      </c>
    </row>
    <row r="38" spans="2:16" ht="19.5" customHeight="1">
      <c r="B38" s="291" t="s">
        <v>62</v>
      </c>
      <c r="C38" s="305"/>
      <c r="D38" s="218">
        <v>10193</v>
      </c>
      <c r="E38" s="218" t="s">
        <v>249</v>
      </c>
      <c r="F38" s="218" t="s">
        <v>249</v>
      </c>
      <c r="G38" s="218">
        <v>38619</v>
      </c>
      <c r="H38" s="218" t="s">
        <v>115</v>
      </c>
      <c r="I38" s="218" t="s">
        <v>313</v>
      </c>
      <c r="J38" s="239" t="s">
        <v>249</v>
      </c>
      <c r="K38" s="218">
        <v>304</v>
      </c>
      <c r="L38" s="218" t="s">
        <v>273</v>
      </c>
      <c r="M38" s="218">
        <v>0</v>
      </c>
      <c r="N38" s="218">
        <v>0</v>
      </c>
      <c r="O38" s="293">
        <v>198</v>
      </c>
      <c r="P38" s="294">
        <v>0</v>
      </c>
    </row>
    <row r="39" spans="2:16" ht="19.5" customHeight="1">
      <c r="B39" s="291" t="s">
        <v>63</v>
      </c>
      <c r="C39" s="305"/>
      <c r="D39" s="293">
        <v>6874312</v>
      </c>
      <c r="E39" s="293">
        <v>2362805</v>
      </c>
      <c r="F39" s="293">
        <v>1999630</v>
      </c>
      <c r="G39" s="293">
        <v>13580097</v>
      </c>
      <c r="H39" s="293">
        <v>3690930</v>
      </c>
      <c r="I39" s="293">
        <v>2313826</v>
      </c>
      <c r="J39" s="298">
        <v>1396963</v>
      </c>
      <c r="K39" s="293">
        <v>1624925</v>
      </c>
      <c r="L39" s="293">
        <v>455816</v>
      </c>
      <c r="M39" s="293">
        <v>519178</v>
      </c>
      <c r="N39" s="293">
        <v>226001</v>
      </c>
      <c r="O39" s="293">
        <v>1234680</v>
      </c>
      <c r="P39" s="219">
        <v>1366659</v>
      </c>
    </row>
    <row r="40" spans="2:16" ht="19.5" customHeight="1" thickBot="1">
      <c r="B40" s="291" t="s">
        <v>64</v>
      </c>
      <c r="C40" s="305"/>
      <c r="D40" s="293">
        <v>168014</v>
      </c>
      <c r="E40" s="293">
        <v>31320</v>
      </c>
      <c r="F40" s="293">
        <v>77</v>
      </c>
      <c r="G40" s="293">
        <v>1914895</v>
      </c>
      <c r="H40" s="293">
        <v>391549</v>
      </c>
      <c r="I40" s="218" t="s">
        <v>313</v>
      </c>
      <c r="J40" s="298">
        <v>183779</v>
      </c>
      <c r="K40" s="218" t="s">
        <v>231</v>
      </c>
      <c r="L40" s="293">
        <v>17004</v>
      </c>
      <c r="M40" s="218">
        <v>1</v>
      </c>
      <c r="N40" s="293">
        <v>138450</v>
      </c>
      <c r="O40" s="293">
        <v>218</v>
      </c>
      <c r="P40" s="236">
        <v>0</v>
      </c>
    </row>
    <row r="41" spans="2:16" ht="19.5" customHeight="1" thickBot="1">
      <c r="B41" s="306" t="s">
        <v>70</v>
      </c>
      <c r="C41" s="307"/>
      <c r="D41" s="308">
        <v>99429100</v>
      </c>
      <c r="E41" s="308">
        <f aca="true" t="shared" si="1" ref="E41:P41">SUM(E28:E40)</f>
        <v>29255519</v>
      </c>
      <c r="F41" s="308">
        <f t="shared" si="1"/>
        <v>49277391</v>
      </c>
      <c r="G41" s="308">
        <f t="shared" si="1"/>
        <v>134538971</v>
      </c>
      <c r="H41" s="308">
        <f t="shared" si="1"/>
        <v>51094400</v>
      </c>
      <c r="I41" s="308">
        <f t="shared" si="1"/>
        <v>31120681</v>
      </c>
      <c r="J41" s="311">
        <f t="shared" si="1"/>
        <v>16977836</v>
      </c>
      <c r="K41" s="308">
        <f t="shared" si="1"/>
        <v>11529111</v>
      </c>
      <c r="L41" s="308">
        <f t="shared" si="1"/>
        <v>7874085</v>
      </c>
      <c r="M41" s="308">
        <f t="shared" si="1"/>
        <v>6248034</v>
      </c>
      <c r="N41" s="308">
        <f t="shared" si="1"/>
        <v>3923511</v>
      </c>
      <c r="O41" s="308">
        <f t="shared" si="1"/>
        <v>12596862</v>
      </c>
      <c r="P41" s="309">
        <f t="shared" si="1"/>
        <v>23752091</v>
      </c>
    </row>
    <row r="42" ht="19.5" customHeight="1">
      <c r="J42" s="34" t="s">
        <v>292</v>
      </c>
    </row>
  </sheetData>
  <printOptions/>
  <pageMargins left="0.75" right="0.75" top="1" bottom="1" header="0.512" footer="0.512"/>
  <pageSetup horizontalDpi="600" verticalDpi="600" orientation="portrait" paperSize="9" scale="84" r:id="rId1"/>
  <colBreaks count="1" manualBreakCount="1">
    <brk id="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8.796875" defaultRowHeight="12.75"/>
  <cols>
    <col min="1" max="8" width="11.69921875" style="0" customWidth="1"/>
    <col min="9" max="16384" width="11.296875" style="0" customWidth="1"/>
  </cols>
  <sheetData>
    <row r="1" s="17" customFormat="1" ht="15" customHeight="1">
      <c r="A1" s="16" t="s">
        <v>9</v>
      </c>
    </row>
    <row r="2" spans="1:8" ht="15" customHeight="1" thickBot="1">
      <c r="A2" s="183" t="s">
        <v>350</v>
      </c>
      <c r="H2" s="7" t="s">
        <v>216</v>
      </c>
    </row>
    <row r="3" spans="1:8" s="324" customFormat="1" ht="15" customHeight="1">
      <c r="A3" s="321"/>
      <c r="B3" s="322" t="s">
        <v>352</v>
      </c>
      <c r="C3" s="322" t="s">
        <v>353</v>
      </c>
      <c r="D3" s="322" t="s">
        <v>354</v>
      </c>
      <c r="E3" s="322" t="s">
        <v>355</v>
      </c>
      <c r="F3" s="322" t="s">
        <v>356</v>
      </c>
      <c r="G3" s="322" t="s">
        <v>357</v>
      </c>
      <c r="H3" s="323" t="s">
        <v>358</v>
      </c>
    </row>
    <row r="4" spans="1:9" ht="15" customHeight="1">
      <c r="A4" s="81" t="s">
        <v>79</v>
      </c>
      <c r="B4" s="82">
        <v>387.24</v>
      </c>
      <c r="C4" s="82">
        <v>31.47</v>
      </c>
      <c r="D4" s="82">
        <v>11.78</v>
      </c>
      <c r="E4" s="82">
        <v>42.26</v>
      </c>
      <c r="F4" s="82">
        <v>103.36</v>
      </c>
      <c r="G4" s="83">
        <v>13.05</v>
      </c>
      <c r="H4" s="84">
        <f>B4-SUM(C4:G4)</f>
        <v>185.32</v>
      </c>
      <c r="I4" s="24"/>
    </row>
    <row r="5" spans="1:9" ht="15" customHeight="1">
      <c r="A5" s="81" t="s">
        <v>85</v>
      </c>
      <c r="B5" s="82">
        <v>32.06</v>
      </c>
      <c r="C5" s="82">
        <v>3.91</v>
      </c>
      <c r="D5" s="82">
        <v>5.73</v>
      </c>
      <c r="E5" s="82">
        <v>14.47</v>
      </c>
      <c r="F5" s="85" t="s">
        <v>224</v>
      </c>
      <c r="G5" s="83">
        <v>3.1</v>
      </c>
      <c r="H5" s="86">
        <v>4.85</v>
      </c>
      <c r="I5" s="24"/>
    </row>
    <row r="6" spans="1:9" ht="15" customHeight="1">
      <c r="A6" s="81" t="s">
        <v>86</v>
      </c>
      <c r="B6" s="82">
        <v>50.45</v>
      </c>
      <c r="C6" s="82">
        <v>10.86</v>
      </c>
      <c r="D6" s="82">
        <v>3.54</v>
      </c>
      <c r="E6" s="82">
        <v>16.57</v>
      </c>
      <c r="F6" s="82">
        <v>0.01</v>
      </c>
      <c r="G6" s="82">
        <v>4.38</v>
      </c>
      <c r="H6" s="86">
        <v>15.09</v>
      </c>
      <c r="I6" s="24"/>
    </row>
    <row r="7" spans="1:9" ht="15" customHeight="1">
      <c r="A7" s="81" t="s">
        <v>173</v>
      </c>
      <c r="B7" s="82">
        <f>SUM(C7:H7)</f>
        <v>567.79</v>
      </c>
      <c r="C7" s="82">
        <v>59.44</v>
      </c>
      <c r="D7" s="82">
        <v>28.33</v>
      </c>
      <c r="E7" s="82">
        <v>58.06</v>
      </c>
      <c r="F7" s="82">
        <v>246.03</v>
      </c>
      <c r="G7" s="82">
        <v>36.42</v>
      </c>
      <c r="H7" s="86">
        <v>139.51</v>
      </c>
      <c r="I7" s="24"/>
    </row>
    <row r="8" spans="1:9" ht="15" customHeight="1">
      <c r="A8" s="81" t="s">
        <v>77</v>
      </c>
      <c r="B8" s="82">
        <v>86.01</v>
      </c>
      <c r="C8" s="82">
        <v>33.4</v>
      </c>
      <c r="D8" s="82">
        <v>6.6</v>
      </c>
      <c r="E8" s="82">
        <v>22.32</v>
      </c>
      <c r="F8" s="82">
        <v>0.16</v>
      </c>
      <c r="G8" s="82">
        <v>3.98</v>
      </c>
      <c r="H8" s="86">
        <v>19.55</v>
      </c>
      <c r="I8" s="24"/>
    </row>
    <row r="9" spans="1:9" ht="15" customHeight="1">
      <c r="A9" s="87" t="s">
        <v>88</v>
      </c>
      <c r="B9" s="88">
        <v>75.78</v>
      </c>
      <c r="C9" s="88">
        <v>22.5</v>
      </c>
      <c r="D9" s="88">
        <v>10.28</v>
      </c>
      <c r="E9" s="88">
        <v>16.28</v>
      </c>
      <c r="F9" s="88">
        <v>1.25</v>
      </c>
      <c r="G9" s="88">
        <v>3.32</v>
      </c>
      <c r="H9" s="89">
        <v>22.15</v>
      </c>
      <c r="I9" s="24"/>
    </row>
    <row r="10" spans="1:9" ht="15" customHeight="1">
      <c r="A10" s="81" t="s">
        <v>84</v>
      </c>
      <c r="B10" s="82">
        <v>16.34</v>
      </c>
      <c r="C10" s="82">
        <v>3.93</v>
      </c>
      <c r="D10" s="82">
        <v>0.75</v>
      </c>
      <c r="E10" s="82">
        <v>5.94</v>
      </c>
      <c r="F10" s="82">
        <v>0.02</v>
      </c>
      <c r="G10" s="82">
        <v>1.18</v>
      </c>
      <c r="H10" s="84">
        <v>4.52</v>
      </c>
      <c r="I10" s="24"/>
    </row>
    <row r="11" spans="1:9" ht="15" customHeight="1">
      <c r="A11" s="81" t="s">
        <v>83</v>
      </c>
      <c r="B11" s="82">
        <v>13</v>
      </c>
      <c r="C11" s="82">
        <v>1.97</v>
      </c>
      <c r="D11" s="82">
        <v>0.58</v>
      </c>
      <c r="E11" s="82">
        <v>6.12</v>
      </c>
      <c r="F11" s="82">
        <v>0.26</v>
      </c>
      <c r="G11" s="82">
        <v>1.2</v>
      </c>
      <c r="H11" s="86">
        <v>2.87</v>
      </c>
      <c r="I11" s="24"/>
    </row>
    <row r="12" spans="1:9" ht="15" customHeight="1">
      <c r="A12" s="90" t="s">
        <v>78</v>
      </c>
      <c r="B12" s="91">
        <f>C12+D12+E12+F12+G12+H12</f>
        <v>22.529999999999998</v>
      </c>
      <c r="C12" s="91">
        <v>5.04</v>
      </c>
      <c r="D12" s="91">
        <v>4.02</v>
      </c>
      <c r="E12" s="92">
        <v>3.56</v>
      </c>
      <c r="F12" s="92">
        <v>0.08</v>
      </c>
      <c r="G12" s="92">
        <v>2.27</v>
      </c>
      <c r="H12" s="93">
        <v>7.56</v>
      </c>
      <c r="I12" s="24"/>
    </row>
    <row r="13" spans="1:9" ht="15" customHeight="1">
      <c r="A13" s="87" t="s">
        <v>81</v>
      </c>
      <c r="B13" s="82">
        <v>35.98</v>
      </c>
      <c r="C13" s="82">
        <v>7.88</v>
      </c>
      <c r="D13" s="82">
        <v>6.61</v>
      </c>
      <c r="E13" s="82">
        <v>4.44</v>
      </c>
      <c r="F13" s="82">
        <v>4.68</v>
      </c>
      <c r="G13" s="82">
        <v>1.76</v>
      </c>
      <c r="H13" s="86">
        <v>10.61</v>
      </c>
      <c r="I13" s="24"/>
    </row>
    <row r="14" spans="1:9" ht="15" customHeight="1">
      <c r="A14" s="81" t="s">
        <v>89</v>
      </c>
      <c r="B14" s="82">
        <v>26.05</v>
      </c>
      <c r="C14" s="82">
        <v>1.72</v>
      </c>
      <c r="D14" s="82">
        <v>2.06</v>
      </c>
      <c r="E14" s="82">
        <v>2.04</v>
      </c>
      <c r="F14" s="82">
        <v>6.89</v>
      </c>
      <c r="G14" s="82">
        <v>1.05</v>
      </c>
      <c r="H14" s="86">
        <v>12.29</v>
      </c>
      <c r="I14" s="24"/>
    </row>
    <row r="15" spans="1:9" ht="15" customHeight="1">
      <c r="A15" s="87" t="s">
        <v>82</v>
      </c>
      <c r="B15" s="82">
        <f>SUM(C15:H15)</f>
        <v>56.78</v>
      </c>
      <c r="C15" s="82">
        <v>8.29</v>
      </c>
      <c r="D15" s="82">
        <v>4.06</v>
      </c>
      <c r="E15" s="82">
        <v>6.13</v>
      </c>
      <c r="F15" s="82">
        <v>11.74</v>
      </c>
      <c r="G15" s="82">
        <v>1.81</v>
      </c>
      <c r="H15" s="86">
        <v>24.75</v>
      </c>
      <c r="I15" s="24"/>
    </row>
    <row r="16" spans="1:9" ht="15" customHeight="1" thickBot="1">
      <c r="A16" s="94" t="s">
        <v>172</v>
      </c>
      <c r="B16" s="95">
        <v>32.11</v>
      </c>
      <c r="C16" s="95">
        <v>4.94</v>
      </c>
      <c r="D16" s="95">
        <v>5.02</v>
      </c>
      <c r="E16" s="95">
        <v>8.5</v>
      </c>
      <c r="F16" s="95">
        <v>1.49</v>
      </c>
      <c r="G16" s="316">
        <v>2.68</v>
      </c>
      <c r="H16" s="317">
        <v>9.48</v>
      </c>
      <c r="I16" s="24"/>
    </row>
    <row r="17" ht="15" customHeight="1">
      <c r="A17" s="318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12.75"/>
  <cols>
    <col min="1" max="1" width="9.3984375" style="0" customWidth="1"/>
    <col min="2" max="14" width="6.3984375" style="0" customWidth="1"/>
  </cols>
  <sheetData>
    <row r="1" spans="1:14" ht="15" customHeight="1" thickBot="1">
      <c r="A1" s="183" t="s">
        <v>351</v>
      </c>
      <c r="N1" s="7" t="s">
        <v>217</v>
      </c>
    </row>
    <row r="2" spans="1:15" s="18" customFormat="1" ht="117.75" customHeight="1">
      <c r="A2" s="111"/>
      <c r="B2" s="184" t="s">
        <v>359</v>
      </c>
      <c r="C2" s="185" t="s">
        <v>179</v>
      </c>
      <c r="D2" s="185" t="s">
        <v>180</v>
      </c>
      <c r="E2" s="185" t="s">
        <v>360</v>
      </c>
      <c r="F2" s="185" t="s">
        <v>361</v>
      </c>
      <c r="G2" s="186" t="s">
        <v>181</v>
      </c>
      <c r="H2" s="186" t="s">
        <v>362</v>
      </c>
      <c r="I2" s="184" t="s">
        <v>363</v>
      </c>
      <c r="J2" s="186" t="s">
        <v>364</v>
      </c>
      <c r="K2" s="186" t="s">
        <v>365</v>
      </c>
      <c r="L2" s="184" t="s">
        <v>366</v>
      </c>
      <c r="M2" s="186" t="s">
        <v>367</v>
      </c>
      <c r="N2" s="187" t="s">
        <v>368</v>
      </c>
      <c r="O2" s="19"/>
    </row>
    <row r="3" spans="1:15" ht="15" customHeight="1">
      <c r="A3" s="102" t="s">
        <v>79</v>
      </c>
      <c r="B3" s="96">
        <f>SUM(C3:N3)</f>
        <v>5740</v>
      </c>
      <c r="C3" s="97">
        <v>333</v>
      </c>
      <c r="D3" s="97" t="s">
        <v>234</v>
      </c>
      <c r="E3" s="97">
        <v>821</v>
      </c>
      <c r="F3" s="97">
        <v>89</v>
      </c>
      <c r="G3" s="97">
        <v>1903</v>
      </c>
      <c r="H3" s="97">
        <v>44</v>
      </c>
      <c r="I3" s="97">
        <v>120</v>
      </c>
      <c r="J3" s="97">
        <v>341</v>
      </c>
      <c r="K3" s="97">
        <v>228</v>
      </c>
      <c r="L3" s="97">
        <v>934</v>
      </c>
      <c r="M3" s="97">
        <v>710</v>
      </c>
      <c r="N3" s="112">
        <v>217</v>
      </c>
      <c r="O3" s="28"/>
    </row>
    <row r="4" spans="1:15" ht="15" customHeight="1">
      <c r="A4" s="81" t="s">
        <v>137</v>
      </c>
      <c r="B4" s="98">
        <f aca="true" t="shared" si="0" ref="B4:B15">SUM(C4:N4)</f>
        <v>2117</v>
      </c>
      <c r="C4" s="85">
        <v>87</v>
      </c>
      <c r="D4" s="85" t="s">
        <v>115</v>
      </c>
      <c r="E4" s="85">
        <v>245</v>
      </c>
      <c r="F4" s="85">
        <v>29</v>
      </c>
      <c r="G4" s="85">
        <v>501</v>
      </c>
      <c r="H4" s="85">
        <v>19</v>
      </c>
      <c r="I4" s="85">
        <v>30</v>
      </c>
      <c r="J4" s="85">
        <v>111</v>
      </c>
      <c r="K4" s="85">
        <v>18</v>
      </c>
      <c r="L4" s="85">
        <v>390</v>
      </c>
      <c r="M4" s="85">
        <v>25</v>
      </c>
      <c r="N4" s="113">
        <v>662</v>
      </c>
      <c r="O4" s="28"/>
    </row>
    <row r="5" spans="1:15" ht="15" customHeight="1">
      <c r="A5" s="81" t="s">
        <v>86</v>
      </c>
      <c r="B5" s="98">
        <f>SUM(C5:N5)</f>
        <v>2344</v>
      </c>
      <c r="C5" s="85">
        <v>101</v>
      </c>
      <c r="D5" s="85" t="s">
        <v>242</v>
      </c>
      <c r="E5" s="85">
        <v>580</v>
      </c>
      <c r="F5" s="85">
        <v>56</v>
      </c>
      <c r="G5" s="85">
        <v>727</v>
      </c>
      <c r="H5" s="85">
        <v>141</v>
      </c>
      <c r="I5" s="85" t="s">
        <v>242</v>
      </c>
      <c r="J5" s="85">
        <v>100</v>
      </c>
      <c r="K5" s="85">
        <v>83</v>
      </c>
      <c r="L5" s="85">
        <v>171</v>
      </c>
      <c r="M5" s="85">
        <v>334</v>
      </c>
      <c r="N5" s="113">
        <v>51</v>
      </c>
      <c r="O5" s="28"/>
    </row>
    <row r="6" spans="1:15" ht="15" customHeight="1">
      <c r="A6" s="81" t="s">
        <v>173</v>
      </c>
      <c r="B6" s="98">
        <f>SUM(C6:N6)</f>
        <v>4949</v>
      </c>
      <c r="C6" s="85">
        <v>1089</v>
      </c>
      <c r="D6" s="85">
        <v>31</v>
      </c>
      <c r="E6" s="85">
        <v>943</v>
      </c>
      <c r="F6" s="85">
        <v>83</v>
      </c>
      <c r="G6" s="85">
        <v>1078</v>
      </c>
      <c r="H6" s="85">
        <v>94</v>
      </c>
      <c r="I6" s="85">
        <v>32</v>
      </c>
      <c r="J6" s="85">
        <v>145</v>
      </c>
      <c r="K6" s="85">
        <v>108</v>
      </c>
      <c r="L6" s="85">
        <v>369</v>
      </c>
      <c r="M6" s="85">
        <v>213</v>
      </c>
      <c r="N6" s="113">
        <v>764</v>
      </c>
      <c r="O6" s="28"/>
    </row>
    <row r="7" spans="1:15" ht="15" customHeight="1">
      <c r="A7" s="81" t="s">
        <v>77</v>
      </c>
      <c r="B7" s="98">
        <f>SUM(C7:N7)</f>
        <v>2094</v>
      </c>
      <c r="C7" s="85">
        <v>119</v>
      </c>
      <c r="D7" s="85" t="s">
        <v>199</v>
      </c>
      <c r="E7" s="85">
        <v>416</v>
      </c>
      <c r="F7" s="85">
        <v>29</v>
      </c>
      <c r="G7" s="85">
        <v>563</v>
      </c>
      <c r="H7" s="85" t="s">
        <v>199</v>
      </c>
      <c r="I7" s="85">
        <v>108</v>
      </c>
      <c r="J7" s="85">
        <v>113</v>
      </c>
      <c r="K7" s="85">
        <v>119</v>
      </c>
      <c r="L7" s="85">
        <v>107</v>
      </c>
      <c r="M7" s="85">
        <v>329</v>
      </c>
      <c r="N7" s="113">
        <v>191</v>
      </c>
      <c r="O7" s="28"/>
    </row>
    <row r="8" spans="1:15" ht="15" customHeight="1">
      <c r="A8" s="87" t="s">
        <v>88</v>
      </c>
      <c r="B8" s="85">
        <f>SUM(C8:N8)</f>
        <v>1918</v>
      </c>
      <c r="C8" s="99">
        <v>2</v>
      </c>
      <c r="D8" s="99">
        <v>103</v>
      </c>
      <c r="E8" s="99">
        <v>287</v>
      </c>
      <c r="F8" s="99">
        <v>23</v>
      </c>
      <c r="G8" s="99">
        <v>510</v>
      </c>
      <c r="H8" s="99">
        <v>52</v>
      </c>
      <c r="I8" s="99">
        <v>86</v>
      </c>
      <c r="J8" s="99">
        <v>78</v>
      </c>
      <c r="K8" s="99">
        <v>53</v>
      </c>
      <c r="L8" s="99">
        <v>266</v>
      </c>
      <c r="M8" s="99">
        <v>288</v>
      </c>
      <c r="N8" s="114">
        <v>170</v>
      </c>
      <c r="O8" s="28"/>
    </row>
    <row r="9" spans="1:15" ht="15" customHeight="1">
      <c r="A9" s="81" t="s">
        <v>84</v>
      </c>
      <c r="B9" s="98">
        <f t="shared" si="0"/>
        <v>1081</v>
      </c>
      <c r="C9" s="85">
        <v>75</v>
      </c>
      <c r="D9" s="85">
        <v>0</v>
      </c>
      <c r="E9" s="85">
        <v>279</v>
      </c>
      <c r="F9" s="85">
        <v>7</v>
      </c>
      <c r="G9" s="85">
        <v>495</v>
      </c>
      <c r="H9" s="85">
        <v>15</v>
      </c>
      <c r="I9" s="85">
        <v>13</v>
      </c>
      <c r="J9" s="85">
        <v>26</v>
      </c>
      <c r="K9" s="85">
        <v>24</v>
      </c>
      <c r="L9" s="85">
        <v>58</v>
      </c>
      <c r="M9" s="85">
        <v>89</v>
      </c>
      <c r="N9" s="113">
        <v>0</v>
      </c>
      <c r="O9" s="28"/>
    </row>
    <row r="10" spans="1:15" ht="15" customHeight="1">
      <c r="A10" s="81" t="s">
        <v>83</v>
      </c>
      <c r="B10" s="98">
        <f t="shared" si="0"/>
        <v>1017</v>
      </c>
      <c r="C10" s="85">
        <v>3</v>
      </c>
      <c r="D10" s="85" t="s">
        <v>242</v>
      </c>
      <c r="E10" s="85">
        <v>128</v>
      </c>
      <c r="F10" s="85">
        <v>6</v>
      </c>
      <c r="G10" s="85">
        <v>259</v>
      </c>
      <c r="H10" s="85">
        <v>28</v>
      </c>
      <c r="I10" s="85">
        <v>19</v>
      </c>
      <c r="J10" s="85">
        <v>20</v>
      </c>
      <c r="K10" s="85">
        <v>5</v>
      </c>
      <c r="L10" s="85">
        <v>330</v>
      </c>
      <c r="M10" s="85">
        <v>69</v>
      </c>
      <c r="N10" s="113">
        <v>150</v>
      </c>
      <c r="O10" s="28"/>
    </row>
    <row r="11" spans="1:15" ht="15" customHeight="1">
      <c r="A11" s="90" t="s">
        <v>78</v>
      </c>
      <c r="B11" s="100">
        <v>360</v>
      </c>
      <c r="C11" s="91">
        <v>49</v>
      </c>
      <c r="D11" s="91" t="s">
        <v>273</v>
      </c>
      <c r="E11" s="92">
        <v>56</v>
      </c>
      <c r="F11" s="91" t="s">
        <v>273</v>
      </c>
      <c r="G11" s="92">
        <v>201</v>
      </c>
      <c r="H11" s="92">
        <v>7</v>
      </c>
      <c r="I11" s="92">
        <v>21</v>
      </c>
      <c r="J11" s="92">
        <v>3</v>
      </c>
      <c r="K11" s="92">
        <v>8</v>
      </c>
      <c r="L11" s="92">
        <v>15</v>
      </c>
      <c r="M11" s="91" t="s">
        <v>273</v>
      </c>
      <c r="N11" s="115" t="s">
        <v>273</v>
      </c>
      <c r="O11" s="28"/>
    </row>
    <row r="12" spans="1:15" ht="15" customHeight="1">
      <c r="A12" s="87" t="s">
        <v>81</v>
      </c>
      <c r="B12" s="85">
        <f>SUM(C12:N12)</f>
        <v>308.4</v>
      </c>
      <c r="C12" s="85" t="s">
        <v>286</v>
      </c>
      <c r="D12" s="85" t="s">
        <v>286</v>
      </c>
      <c r="E12" s="85">
        <v>15</v>
      </c>
      <c r="F12" s="85" t="s">
        <v>286</v>
      </c>
      <c r="G12" s="85">
        <v>185</v>
      </c>
      <c r="H12" s="85">
        <v>8.4</v>
      </c>
      <c r="I12" s="85">
        <v>12</v>
      </c>
      <c r="J12" s="85">
        <v>5.3</v>
      </c>
      <c r="K12" s="85">
        <v>2.7</v>
      </c>
      <c r="L12" s="85">
        <v>10</v>
      </c>
      <c r="M12" s="85">
        <v>46</v>
      </c>
      <c r="N12" s="113">
        <v>24</v>
      </c>
      <c r="O12" s="28"/>
    </row>
    <row r="13" spans="1:15" ht="15" customHeight="1">
      <c r="A13" s="81" t="s">
        <v>89</v>
      </c>
      <c r="B13" s="98">
        <f t="shared" si="0"/>
        <v>232</v>
      </c>
      <c r="C13" s="85">
        <v>54</v>
      </c>
      <c r="D13" s="85" t="s">
        <v>286</v>
      </c>
      <c r="E13" s="85">
        <v>7</v>
      </c>
      <c r="F13" s="85">
        <v>7</v>
      </c>
      <c r="G13" s="85">
        <v>92</v>
      </c>
      <c r="H13" s="85">
        <v>1</v>
      </c>
      <c r="I13" s="85">
        <v>28</v>
      </c>
      <c r="J13" s="85">
        <v>8</v>
      </c>
      <c r="K13" s="85" t="s">
        <v>286</v>
      </c>
      <c r="L13" s="85">
        <v>31</v>
      </c>
      <c r="M13" s="85">
        <v>4</v>
      </c>
      <c r="N13" s="113" t="s">
        <v>286</v>
      </c>
      <c r="O13" s="28"/>
    </row>
    <row r="14" spans="1:15" ht="15" customHeight="1">
      <c r="A14" s="87" t="s">
        <v>82</v>
      </c>
      <c r="B14" s="85">
        <f t="shared" si="0"/>
        <v>577</v>
      </c>
      <c r="C14" s="85">
        <v>39</v>
      </c>
      <c r="D14" s="85" t="s">
        <v>199</v>
      </c>
      <c r="E14" s="85">
        <v>97</v>
      </c>
      <c r="F14" s="85" t="s">
        <v>199</v>
      </c>
      <c r="G14" s="85">
        <v>156</v>
      </c>
      <c r="H14" s="85">
        <v>33</v>
      </c>
      <c r="I14" s="85" t="s">
        <v>199</v>
      </c>
      <c r="J14" s="85">
        <v>36</v>
      </c>
      <c r="K14" s="85">
        <v>30</v>
      </c>
      <c r="L14" s="85">
        <v>28</v>
      </c>
      <c r="M14" s="85">
        <v>79</v>
      </c>
      <c r="N14" s="113">
        <v>79</v>
      </c>
      <c r="O14" s="28"/>
    </row>
    <row r="15" spans="1:14" ht="15" customHeight="1" thickBot="1">
      <c r="A15" s="116" t="s">
        <v>172</v>
      </c>
      <c r="B15" s="101">
        <f t="shared" si="0"/>
        <v>1057</v>
      </c>
      <c r="C15" s="101">
        <v>296</v>
      </c>
      <c r="D15" s="101">
        <v>19</v>
      </c>
      <c r="E15" s="101">
        <v>103</v>
      </c>
      <c r="F15" s="101">
        <v>31</v>
      </c>
      <c r="G15" s="101">
        <v>112</v>
      </c>
      <c r="H15" s="101">
        <v>42</v>
      </c>
      <c r="I15" s="101">
        <v>17</v>
      </c>
      <c r="J15" s="101">
        <v>34</v>
      </c>
      <c r="K15" s="101" t="s">
        <v>115</v>
      </c>
      <c r="L15" s="101">
        <v>12</v>
      </c>
      <c r="M15" s="101">
        <v>149</v>
      </c>
      <c r="N15" s="117">
        <v>242</v>
      </c>
    </row>
    <row r="16" spans="1:14" ht="15" customHeight="1">
      <c r="A16" s="32"/>
      <c r="B16" t="s">
        <v>21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8.796875" defaultRowHeight="12.75"/>
  <cols>
    <col min="1" max="1" width="10.3984375" style="0" customWidth="1"/>
    <col min="2" max="8" width="11.8984375" style="0" customWidth="1"/>
  </cols>
  <sheetData>
    <row r="1" s="17" customFormat="1" ht="15" customHeight="1">
      <c r="A1" s="16" t="s">
        <v>72</v>
      </c>
    </row>
    <row r="2" spans="1:8" ht="15" customHeight="1" thickBot="1">
      <c r="A2" s="183" t="s">
        <v>369</v>
      </c>
      <c r="H2" s="7" t="s">
        <v>218</v>
      </c>
    </row>
    <row r="3" spans="1:8" s="18" customFormat="1" ht="12.75">
      <c r="A3" s="360"/>
      <c r="B3" s="357" t="s">
        <v>370</v>
      </c>
      <c r="C3" s="355" t="s">
        <v>371</v>
      </c>
      <c r="D3" s="356"/>
      <c r="E3" s="356"/>
      <c r="F3" s="356"/>
      <c r="G3" s="356"/>
      <c r="H3" s="356"/>
    </row>
    <row r="4" spans="1:8" s="18" customFormat="1" ht="12.75">
      <c r="A4" s="361"/>
      <c r="B4" s="358"/>
      <c r="C4" s="363" t="s">
        <v>372</v>
      </c>
      <c r="D4" s="364" t="s">
        <v>373</v>
      </c>
      <c r="E4" s="365"/>
      <c r="F4" s="364" t="s">
        <v>374</v>
      </c>
      <c r="G4" s="366"/>
      <c r="H4" s="366"/>
    </row>
    <row r="5" spans="1:8" s="18" customFormat="1" ht="12.75">
      <c r="A5" s="362"/>
      <c r="B5" s="359"/>
      <c r="C5" s="359"/>
      <c r="D5" s="189" t="s">
        <v>375</v>
      </c>
      <c r="E5" s="189" t="s">
        <v>376</v>
      </c>
      <c r="F5" s="189" t="s">
        <v>377</v>
      </c>
      <c r="G5" s="189" t="s">
        <v>73</v>
      </c>
      <c r="H5" s="188" t="s">
        <v>378</v>
      </c>
    </row>
    <row r="6" spans="1:9" ht="15" customHeight="1">
      <c r="A6" s="102" t="s">
        <v>79</v>
      </c>
      <c r="B6" s="103">
        <v>140363</v>
      </c>
      <c r="C6" s="103">
        <f aca="true" t="shared" si="0" ref="C6:C16">SUM(D6:E6)</f>
        <v>369711</v>
      </c>
      <c r="D6" s="103">
        <v>186538</v>
      </c>
      <c r="E6" s="103">
        <v>183173</v>
      </c>
      <c r="F6" s="103">
        <v>57908</v>
      </c>
      <c r="G6" s="103">
        <v>253999</v>
      </c>
      <c r="H6" s="104">
        <v>57804</v>
      </c>
      <c r="I6" s="9"/>
    </row>
    <row r="7" spans="1:9" ht="15" customHeight="1">
      <c r="A7" s="81" t="s">
        <v>85</v>
      </c>
      <c r="B7" s="105">
        <v>25066</v>
      </c>
      <c r="C7" s="105">
        <f t="shared" si="0"/>
        <v>72877</v>
      </c>
      <c r="D7" s="105">
        <v>37262</v>
      </c>
      <c r="E7" s="105">
        <v>35615</v>
      </c>
      <c r="F7" s="105">
        <v>11471</v>
      </c>
      <c r="G7" s="105">
        <v>48403</v>
      </c>
      <c r="H7" s="106">
        <v>13003</v>
      </c>
      <c r="I7" s="9"/>
    </row>
    <row r="8" spans="1:9" ht="15" customHeight="1">
      <c r="A8" s="81" t="s">
        <v>86</v>
      </c>
      <c r="B8" s="105">
        <v>57154</v>
      </c>
      <c r="C8" s="105">
        <f t="shared" si="0"/>
        <v>142434</v>
      </c>
      <c r="D8" s="105">
        <v>74875</v>
      </c>
      <c r="E8" s="105">
        <v>67559</v>
      </c>
      <c r="F8" s="105">
        <v>23032</v>
      </c>
      <c r="G8" s="105">
        <v>99939</v>
      </c>
      <c r="H8" s="106">
        <v>19463</v>
      </c>
      <c r="I8" s="9"/>
    </row>
    <row r="9" spans="1:9" ht="15" customHeight="1">
      <c r="A9" s="81" t="s">
        <v>173</v>
      </c>
      <c r="B9" s="105">
        <v>155883</v>
      </c>
      <c r="C9" s="105">
        <f t="shared" si="0"/>
        <v>414839</v>
      </c>
      <c r="D9" s="105">
        <v>216909</v>
      </c>
      <c r="E9" s="105">
        <v>197930</v>
      </c>
      <c r="F9" s="105">
        <v>62544</v>
      </c>
      <c r="G9" s="105">
        <v>291553</v>
      </c>
      <c r="H9" s="106">
        <v>60742</v>
      </c>
      <c r="I9" s="9"/>
    </row>
    <row r="10" spans="1:9" ht="15" customHeight="1">
      <c r="A10" s="81" t="s">
        <v>77</v>
      </c>
      <c r="B10" s="105">
        <v>63318</v>
      </c>
      <c r="C10" s="105">
        <f t="shared" si="0"/>
        <v>174778</v>
      </c>
      <c r="D10" s="105">
        <v>89475</v>
      </c>
      <c r="E10" s="105">
        <v>85303</v>
      </c>
      <c r="F10" s="105">
        <v>29701</v>
      </c>
      <c r="G10" s="105">
        <v>120130</v>
      </c>
      <c r="H10" s="106">
        <v>24947</v>
      </c>
      <c r="I10" s="9"/>
    </row>
    <row r="11" spans="1:9" ht="15" customHeight="1">
      <c r="A11" s="87" t="s">
        <v>88</v>
      </c>
      <c r="B11" s="105">
        <v>35855</v>
      </c>
      <c r="C11" s="105">
        <f>SUM(D11:E11)</f>
        <v>106658</v>
      </c>
      <c r="D11" s="105">
        <v>54084</v>
      </c>
      <c r="E11" s="105">
        <v>52574</v>
      </c>
      <c r="F11" s="105">
        <v>16485</v>
      </c>
      <c r="G11" s="105">
        <f>C11-F11-H11</f>
        <v>71859</v>
      </c>
      <c r="H11" s="106">
        <v>18314</v>
      </c>
      <c r="I11" s="9"/>
    </row>
    <row r="12" spans="1:9" ht="15" customHeight="1">
      <c r="A12" s="81" t="s">
        <v>84</v>
      </c>
      <c r="B12" s="105">
        <v>27347</v>
      </c>
      <c r="C12" s="105">
        <f t="shared" si="0"/>
        <v>68084</v>
      </c>
      <c r="D12" s="105">
        <v>35410</v>
      </c>
      <c r="E12" s="105">
        <v>32674</v>
      </c>
      <c r="F12" s="105">
        <v>11245</v>
      </c>
      <c r="G12" s="105">
        <v>47246</v>
      </c>
      <c r="H12" s="106">
        <v>9593</v>
      </c>
      <c r="I12" s="9"/>
    </row>
    <row r="13" spans="1:9" ht="15" customHeight="1">
      <c r="A13" s="81" t="s">
        <v>83</v>
      </c>
      <c r="B13" s="105">
        <v>15760</v>
      </c>
      <c r="C13" s="105">
        <f t="shared" si="0"/>
        <v>42882</v>
      </c>
      <c r="D13" s="105">
        <v>22140</v>
      </c>
      <c r="E13" s="105">
        <v>20742</v>
      </c>
      <c r="F13" s="105">
        <v>7369</v>
      </c>
      <c r="G13" s="105">
        <v>28603</v>
      </c>
      <c r="H13" s="106">
        <v>6910</v>
      </c>
      <c r="I13" s="9"/>
    </row>
    <row r="14" spans="1:9" ht="15" customHeight="1">
      <c r="A14" s="81" t="s">
        <v>78</v>
      </c>
      <c r="B14" s="105">
        <v>6983</v>
      </c>
      <c r="C14" s="105">
        <f t="shared" si="0"/>
        <v>24516</v>
      </c>
      <c r="D14" s="105">
        <v>12083</v>
      </c>
      <c r="E14" s="105">
        <v>12433</v>
      </c>
      <c r="F14" s="105">
        <v>3510</v>
      </c>
      <c r="G14" s="105">
        <v>15753</v>
      </c>
      <c r="H14" s="106">
        <v>5253</v>
      </c>
      <c r="I14" s="9"/>
    </row>
    <row r="15" spans="1:9" ht="15" customHeight="1">
      <c r="A15" s="87" t="s">
        <v>81</v>
      </c>
      <c r="B15" s="105">
        <v>6550</v>
      </c>
      <c r="C15" s="105">
        <f t="shared" si="0"/>
        <v>22768</v>
      </c>
      <c r="D15" s="105">
        <v>11314</v>
      </c>
      <c r="E15" s="105">
        <v>11454</v>
      </c>
      <c r="F15" s="105">
        <v>3307</v>
      </c>
      <c r="G15" s="105">
        <v>14671</v>
      </c>
      <c r="H15" s="106">
        <v>4790</v>
      </c>
      <c r="I15" s="9"/>
    </row>
    <row r="16" spans="1:9" ht="15" customHeight="1">
      <c r="A16" s="81" t="s">
        <v>89</v>
      </c>
      <c r="B16" s="105">
        <v>3741</v>
      </c>
      <c r="C16" s="105">
        <f t="shared" si="0"/>
        <v>12724</v>
      </c>
      <c r="D16" s="105">
        <v>6203</v>
      </c>
      <c r="E16" s="105">
        <v>6521</v>
      </c>
      <c r="F16" s="105">
        <v>1752</v>
      </c>
      <c r="G16" s="105">
        <v>8018</v>
      </c>
      <c r="H16" s="106">
        <v>2954</v>
      </c>
      <c r="I16" s="9"/>
    </row>
    <row r="17" spans="1:9" ht="15" customHeight="1">
      <c r="A17" s="87" t="s">
        <v>82</v>
      </c>
      <c r="B17" s="105">
        <v>11956</v>
      </c>
      <c r="C17" s="105">
        <f>SUM(D17:E17)</f>
        <v>35729</v>
      </c>
      <c r="D17" s="105">
        <v>17980</v>
      </c>
      <c r="E17" s="105">
        <v>17749</v>
      </c>
      <c r="F17" s="105">
        <v>5877</v>
      </c>
      <c r="G17" s="105">
        <v>24398</v>
      </c>
      <c r="H17" s="106">
        <v>5454</v>
      </c>
      <c r="I17" s="9"/>
    </row>
    <row r="18" spans="1:9" s="21" customFormat="1" ht="15" customHeight="1" thickBot="1">
      <c r="A18" s="107" t="s">
        <v>174</v>
      </c>
      <c r="B18" s="108">
        <v>19849</v>
      </c>
      <c r="C18" s="109">
        <f>SUM(D18:E18)</f>
        <v>54978</v>
      </c>
      <c r="D18" s="108">
        <v>28478</v>
      </c>
      <c r="E18" s="108">
        <v>26500</v>
      </c>
      <c r="F18" s="108">
        <v>11071</v>
      </c>
      <c r="G18" s="108">
        <v>37920</v>
      </c>
      <c r="H18" s="110">
        <v>5987</v>
      </c>
      <c r="I18" s="22"/>
    </row>
    <row r="24" ht="12.75">
      <c r="G24" s="36"/>
    </row>
  </sheetData>
  <mergeCells count="6">
    <mergeCell ref="C3:H3"/>
    <mergeCell ref="B3:B5"/>
    <mergeCell ref="A3:A5"/>
    <mergeCell ref="C4:C5"/>
    <mergeCell ref="D4:E4"/>
    <mergeCell ref="F4:H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colBreaks count="1" manualBreakCount="1">
    <brk id="8" max="15" man="1"/>
  </colBreaks>
  <ignoredErrors>
    <ignoredError sqref="C6:C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8.796875" defaultRowHeight="12.75"/>
  <cols>
    <col min="1" max="1" width="7.69921875" style="36" customWidth="1"/>
    <col min="2" max="2" width="9.09765625" style="36" customWidth="1"/>
    <col min="3" max="10" width="9.59765625" style="36" customWidth="1"/>
    <col min="11" max="16384" width="9.09765625" style="36" customWidth="1"/>
  </cols>
  <sheetData>
    <row r="1" ht="15" customHeight="1" thickBot="1">
      <c r="A1" s="190" t="s">
        <v>379</v>
      </c>
    </row>
    <row r="2" spans="1:10" s="40" customFormat="1" ht="20.25" customHeight="1">
      <c r="A2" s="374"/>
      <c r="B2" s="367" t="s">
        <v>380</v>
      </c>
      <c r="C2" s="367" t="s">
        <v>381</v>
      </c>
      <c r="D2" s="367"/>
      <c r="E2" s="367"/>
      <c r="F2" s="367" t="s">
        <v>382</v>
      </c>
      <c r="G2" s="367"/>
      <c r="H2" s="367"/>
      <c r="I2" s="369"/>
      <c r="J2" s="369" t="s">
        <v>383</v>
      </c>
    </row>
    <row r="3" spans="1:10" s="40" customFormat="1" ht="30" customHeight="1">
      <c r="A3" s="375"/>
      <c r="B3" s="368"/>
      <c r="C3" s="191" t="s">
        <v>384</v>
      </c>
      <c r="D3" s="191" t="s">
        <v>385</v>
      </c>
      <c r="E3" s="192" t="s">
        <v>386</v>
      </c>
      <c r="F3" s="191" t="s">
        <v>387</v>
      </c>
      <c r="G3" s="191" t="s">
        <v>388</v>
      </c>
      <c r="H3" s="192" t="s">
        <v>389</v>
      </c>
      <c r="I3" s="193" t="s">
        <v>386</v>
      </c>
      <c r="J3" s="370"/>
    </row>
    <row r="4" spans="1:10" ht="16.5" customHeight="1">
      <c r="A4" s="371" t="s">
        <v>134</v>
      </c>
      <c r="B4" s="118" t="s">
        <v>235</v>
      </c>
      <c r="C4" s="119">
        <v>3849</v>
      </c>
      <c r="D4" s="119">
        <v>1857</v>
      </c>
      <c r="E4" s="119">
        <f aca="true" t="shared" si="0" ref="E4:E9">C4-D4</f>
        <v>1992</v>
      </c>
      <c r="F4" s="119">
        <v>13440</v>
      </c>
      <c r="G4" s="119">
        <v>12616</v>
      </c>
      <c r="H4" s="120">
        <v>86</v>
      </c>
      <c r="I4" s="124">
        <f>F4-G4+H4</f>
        <v>910</v>
      </c>
      <c r="J4" s="124">
        <f aca="true" t="shared" si="1" ref="J4:J14">E4+I4</f>
        <v>2902</v>
      </c>
    </row>
    <row r="5" spans="1:12" ht="16.5" customHeight="1">
      <c r="A5" s="372"/>
      <c r="B5" s="79" t="s">
        <v>236</v>
      </c>
      <c r="C5" s="121">
        <v>3873</v>
      </c>
      <c r="D5" s="121">
        <v>2026</v>
      </c>
      <c r="E5" s="121">
        <f t="shared" si="0"/>
        <v>1847</v>
      </c>
      <c r="F5" s="121">
        <v>14998</v>
      </c>
      <c r="G5" s="121">
        <v>13474</v>
      </c>
      <c r="H5" s="122">
        <v>-7</v>
      </c>
      <c r="I5" s="125">
        <f>F5-G5+H5</f>
        <v>1517</v>
      </c>
      <c r="J5" s="125">
        <f t="shared" si="1"/>
        <v>3364</v>
      </c>
      <c r="L5" s="41"/>
    </row>
    <row r="6" spans="1:10" ht="16.5" customHeight="1">
      <c r="A6" s="372"/>
      <c r="B6" s="79" t="s">
        <v>237</v>
      </c>
      <c r="C6" s="121">
        <v>3736</v>
      </c>
      <c r="D6" s="121">
        <v>2459</v>
      </c>
      <c r="E6" s="121">
        <f t="shared" si="0"/>
        <v>1277</v>
      </c>
      <c r="F6" s="121">
        <v>17840</v>
      </c>
      <c r="G6" s="121">
        <v>16116</v>
      </c>
      <c r="H6" s="121">
        <v>145</v>
      </c>
      <c r="I6" s="125">
        <f>F6-G6+H6</f>
        <v>1869</v>
      </c>
      <c r="J6" s="125">
        <f t="shared" si="1"/>
        <v>3146</v>
      </c>
    </row>
    <row r="7" spans="1:10" ht="16.5" customHeight="1">
      <c r="A7" s="376"/>
      <c r="B7" s="80" t="s">
        <v>238</v>
      </c>
      <c r="C7" s="123">
        <v>3895</v>
      </c>
      <c r="D7" s="123">
        <v>2471</v>
      </c>
      <c r="E7" s="123">
        <f t="shared" si="0"/>
        <v>1424</v>
      </c>
      <c r="F7" s="123">
        <v>17779</v>
      </c>
      <c r="G7" s="123">
        <v>16126</v>
      </c>
      <c r="H7" s="123">
        <v>-30</v>
      </c>
      <c r="I7" s="126">
        <f>F7-G7+H7</f>
        <v>1623</v>
      </c>
      <c r="J7" s="126">
        <f t="shared" si="1"/>
        <v>3047</v>
      </c>
    </row>
    <row r="8" spans="1:10" ht="16.5" customHeight="1">
      <c r="A8" s="371" t="s">
        <v>225</v>
      </c>
      <c r="B8" s="118" t="s">
        <v>130</v>
      </c>
      <c r="C8" s="119">
        <v>728</v>
      </c>
      <c r="D8" s="119">
        <v>447</v>
      </c>
      <c r="E8" s="119">
        <f t="shared" si="0"/>
        <v>281</v>
      </c>
      <c r="F8" s="119">
        <v>2143</v>
      </c>
      <c r="G8" s="119">
        <v>2549</v>
      </c>
      <c r="H8" s="119">
        <v>18</v>
      </c>
      <c r="I8" s="124">
        <f aca="true" t="shared" si="2" ref="I8:I19">F8-G8+H8</f>
        <v>-388</v>
      </c>
      <c r="J8" s="124">
        <f t="shared" si="1"/>
        <v>-107</v>
      </c>
    </row>
    <row r="9" spans="1:10" ht="16.5" customHeight="1">
      <c r="A9" s="372"/>
      <c r="B9" s="79" t="s">
        <v>131</v>
      </c>
      <c r="C9" s="121">
        <v>773</v>
      </c>
      <c r="D9" s="121">
        <v>481</v>
      </c>
      <c r="E9" s="121">
        <f t="shared" si="0"/>
        <v>292</v>
      </c>
      <c r="F9" s="121">
        <v>2426</v>
      </c>
      <c r="G9" s="121">
        <v>2502</v>
      </c>
      <c r="H9" s="121">
        <v>3</v>
      </c>
      <c r="I9" s="125">
        <f t="shared" si="2"/>
        <v>-73</v>
      </c>
      <c r="J9" s="125">
        <f t="shared" si="1"/>
        <v>219</v>
      </c>
    </row>
    <row r="10" spans="1:10" ht="16.5" customHeight="1">
      <c r="A10" s="372"/>
      <c r="B10" s="79" t="s">
        <v>226</v>
      </c>
      <c r="C10" s="121">
        <v>708</v>
      </c>
      <c r="D10" s="121">
        <v>544</v>
      </c>
      <c r="E10" s="121">
        <v>164</v>
      </c>
      <c r="F10" s="121">
        <v>3470</v>
      </c>
      <c r="G10" s="121">
        <v>2891</v>
      </c>
      <c r="H10" s="121">
        <v>-9</v>
      </c>
      <c r="I10" s="125">
        <f t="shared" si="2"/>
        <v>570</v>
      </c>
      <c r="J10" s="125">
        <f t="shared" si="1"/>
        <v>734</v>
      </c>
    </row>
    <row r="11" spans="1:10" ht="16.5" customHeight="1">
      <c r="A11" s="376"/>
      <c r="B11" s="80" t="s">
        <v>227</v>
      </c>
      <c r="C11" s="123">
        <v>710</v>
      </c>
      <c r="D11" s="123">
        <v>494</v>
      </c>
      <c r="E11" s="123">
        <v>216</v>
      </c>
      <c r="F11" s="123">
        <v>3480</v>
      </c>
      <c r="G11" s="123">
        <v>3027</v>
      </c>
      <c r="H11" s="123">
        <v>-20</v>
      </c>
      <c r="I11" s="126">
        <f t="shared" si="2"/>
        <v>433</v>
      </c>
      <c r="J11" s="126">
        <f t="shared" si="1"/>
        <v>649</v>
      </c>
    </row>
    <row r="12" spans="1:10" ht="16.5" customHeight="1">
      <c r="A12" s="371" t="s">
        <v>127</v>
      </c>
      <c r="B12" s="118" t="s">
        <v>243</v>
      </c>
      <c r="C12" s="119">
        <v>1831</v>
      </c>
      <c r="D12" s="119">
        <v>640</v>
      </c>
      <c r="E12" s="119">
        <f>C12-D12</f>
        <v>1191</v>
      </c>
      <c r="F12" s="119">
        <v>7308</v>
      </c>
      <c r="G12" s="119">
        <v>7267</v>
      </c>
      <c r="H12" s="119">
        <v>80</v>
      </c>
      <c r="I12" s="124">
        <f t="shared" si="2"/>
        <v>121</v>
      </c>
      <c r="J12" s="124">
        <f t="shared" si="1"/>
        <v>1312</v>
      </c>
    </row>
    <row r="13" spans="1:10" ht="16.5" customHeight="1">
      <c r="A13" s="372"/>
      <c r="B13" s="79" t="s">
        <v>244</v>
      </c>
      <c r="C13" s="121">
        <v>1833</v>
      </c>
      <c r="D13" s="121">
        <v>649</v>
      </c>
      <c r="E13" s="121">
        <f>C13-D13</f>
        <v>1184</v>
      </c>
      <c r="F13" s="121">
        <v>7363</v>
      </c>
      <c r="G13" s="121">
        <v>7713</v>
      </c>
      <c r="H13" s="121">
        <v>39</v>
      </c>
      <c r="I13" s="125">
        <f t="shared" si="2"/>
        <v>-311</v>
      </c>
      <c r="J13" s="125">
        <f t="shared" si="1"/>
        <v>873</v>
      </c>
    </row>
    <row r="14" spans="1:10" ht="16.5" customHeight="1">
      <c r="A14" s="372"/>
      <c r="B14" s="79" t="s">
        <v>245</v>
      </c>
      <c r="C14" s="121">
        <v>1722</v>
      </c>
      <c r="D14" s="121">
        <v>786</v>
      </c>
      <c r="E14" s="121">
        <f>C14-D14</f>
        <v>936</v>
      </c>
      <c r="F14" s="121">
        <v>9918</v>
      </c>
      <c r="G14" s="121">
        <v>9149</v>
      </c>
      <c r="H14" s="121">
        <v>40</v>
      </c>
      <c r="I14" s="125">
        <f t="shared" si="2"/>
        <v>809</v>
      </c>
      <c r="J14" s="125">
        <f t="shared" si="1"/>
        <v>1745</v>
      </c>
    </row>
    <row r="15" spans="1:10" ht="16.5" customHeight="1">
      <c r="A15" s="376"/>
      <c r="B15" s="80" t="s">
        <v>246</v>
      </c>
      <c r="C15" s="123">
        <v>1752</v>
      </c>
      <c r="D15" s="123">
        <v>807</v>
      </c>
      <c r="E15" s="123">
        <v>945</v>
      </c>
      <c r="F15" s="123">
        <v>10343</v>
      </c>
      <c r="G15" s="123">
        <v>9891</v>
      </c>
      <c r="H15" s="123">
        <v>-5</v>
      </c>
      <c r="I15" s="126">
        <f t="shared" si="2"/>
        <v>447</v>
      </c>
      <c r="J15" s="126">
        <v>1392</v>
      </c>
    </row>
    <row r="16" spans="1:10" ht="16.5" customHeight="1">
      <c r="A16" s="371" t="s">
        <v>170</v>
      </c>
      <c r="B16" s="118" t="s">
        <v>253</v>
      </c>
      <c r="C16" s="119">
        <v>4152</v>
      </c>
      <c r="D16" s="119">
        <v>1547</v>
      </c>
      <c r="E16" s="119">
        <f>C16-D16</f>
        <v>2605</v>
      </c>
      <c r="F16" s="119">
        <v>13588</v>
      </c>
      <c r="G16" s="119">
        <v>14771</v>
      </c>
      <c r="H16" s="119">
        <v>54</v>
      </c>
      <c r="I16" s="124">
        <f t="shared" si="2"/>
        <v>-1129</v>
      </c>
      <c r="J16" s="124">
        <f aca="true" t="shared" si="3" ref="J16:J23">E16+I16</f>
        <v>1476</v>
      </c>
    </row>
    <row r="17" spans="1:10" ht="16.5" customHeight="1">
      <c r="A17" s="372"/>
      <c r="B17" s="79" t="s">
        <v>254</v>
      </c>
      <c r="C17" s="121">
        <v>4390</v>
      </c>
      <c r="D17" s="121">
        <v>1672</v>
      </c>
      <c r="E17" s="121">
        <f>C17-D17</f>
        <v>2718</v>
      </c>
      <c r="F17" s="121">
        <v>13803</v>
      </c>
      <c r="G17" s="121">
        <v>14939</v>
      </c>
      <c r="H17" s="121">
        <v>-89</v>
      </c>
      <c r="I17" s="125">
        <f t="shared" si="2"/>
        <v>-1225</v>
      </c>
      <c r="J17" s="125">
        <f t="shared" si="3"/>
        <v>1493</v>
      </c>
    </row>
    <row r="18" spans="1:10" ht="16.5" customHeight="1">
      <c r="A18" s="372"/>
      <c r="B18" s="79" t="s">
        <v>255</v>
      </c>
      <c r="C18" s="121">
        <v>4152</v>
      </c>
      <c r="D18" s="121">
        <v>2083</v>
      </c>
      <c r="E18" s="121">
        <f>C18-D18</f>
        <v>2069</v>
      </c>
      <c r="F18" s="121">
        <v>19485</v>
      </c>
      <c r="G18" s="121">
        <v>17072</v>
      </c>
      <c r="H18" s="121">
        <v>-19</v>
      </c>
      <c r="I18" s="125">
        <f t="shared" si="2"/>
        <v>2394</v>
      </c>
      <c r="J18" s="125">
        <f t="shared" si="3"/>
        <v>4463</v>
      </c>
    </row>
    <row r="19" spans="1:10" ht="16.5" customHeight="1">
      <c r="A19" s="376"/>
      <c r="B19" s="80" t="s">
        <v>256</v>
      </c>
      <c r="C19" s="123">
        <v>4254</v>
      </c>
      <c r="D19" s="123">
        <v>2275</v>
      </c>
      <c r="E19" s="123">
        <v>1979</v>
      </c>
      <c r="F19" s="123">
        <v>20779</v>
      </c>
      <c r="G19" s="123">
        <v>18678</v>
      </c>
      <c r="H19" s="123">
        <v>59</v>
      </c>
      <c r="I19" s="126">
        <f t="shared" si="2"/>
        <v>2160</v>
      </c>
      <c r="J19" s="126">
        <f t="shared" si="3"/>
        <v>4139</v>
      </c>
    </row>
    <row r="20" spans="1:10" ht="16.5" customHeight="1">
      <c r="A20" s="371" t="s">
        <v>258</v>
      </c>
      <c r="B20" s="118" t="s">
        <v>116</v>
      </c>
      <c r="C20" s="119">
        <v>1942</v>
      </c>
      <c r="D20" s="119">
        <v>759</v>
      </c>
      <c r="E20" s="119">
        <f>C20-D20</f>
        <v>1183</v>
      </c>
      <c r="F20" s="119">
        <v>7663</v>
      </c>
      <c r="G20" s="119">
        <v>6983</v>
      </c>
      <c r="H20" s="119">
        <v>7</v>
      </c>
      <c r="I20" s="124">
        <f>F20-G20+H20</f>
        <v>687</v>
      </c>
      <c r="J20" s="124">
        <f t="shared" si="3"/>
        <v>1870</v>
      </c>
    </row>
    <row r="21" spans="1:10" ht="16.5" customHeight="1">
      <c r="A21" s="372"/>
      <c r="B21" s="79" t="s">
        <v>117</v>
      </c>
      <c r="C21" s="121">
        <v>2128</v>
      </c>
      <c r="D21" s="121">
        <v>902</v>
      </c>
      <c r="E21" s="121">
        <f>C21-D21</f>
        <v>1226</v>
      </c>
      <c r="F21" s="121">
        <v>8087</v>
      </c>
      <c r="G21" s="121">
        <v>7227</v>
      </c>
      <c r="H21" s="121">
        <v>-31</v>
      </c>
      <c r="I21" s="125">
        <f>F21-G21+H21</f>
        <v>829</v>
      </c>
      <c r="J21" s="125">
        <f t="shared" si="3"/>
        <v>2055</v>
      </c>
    </row>
    <row r="22" spans="1:10" ht="16.5" customHeight="1">
      <c r="A22" s="372"/>
      <c r="B22" s="79" t="s">
        <v>259</v>
      </c>
      <c r="C22" s="121">
        <v>2016</v>
      </c>
      <c r="D22" s="121">
        <v>964</v>
      </c>
      <c r="E22" s="121">
        <f>C22-D22</f>
        <v>1052</v>
      </c>
      <c r="F22" s="121">
        <v>9920</v>
      </c>
      <c r="G22" s="121">
        <v>8111</v>
      </c>
      <c r="H22" s="121">
        <v>18</v>
      </c>
      <c r="I22" s="125">
        <f>F22-G22+H22</f>
        <v>1827</v>
      </c>
      <c r="J22" s="125">
        <f t="shared" si="3"/>
        <v>2879</v>
      </c>
    </row>
    <row r="23" spans="1:10" ht="16.5" customHeight="1" thickBot="1">
      <c r="A23" s="373"/>
      <c r="B23" s="127" t="s">
        <v>260</v>
      </c>
      <c r="C23" s="128">
        <v>2156</v>
      </c>
      <c r="D23" s="128">
        <v>955</v>
      </c>
      <c r="E23" s="128">
        <f>C23-D23</f>
        <v>1201</v>
      </c>
      <c r="F23" s="128">
        <v>10465</v>
      </c>
      <c r="G23" s="128">
        <v>8726</v>
      </c>
      <c r="H23" s="128">
        <v>-28</v>
      </c>
      <c r="I23" s="129">
        <f>F23-G23+H23</f>
        <v>1711</v>
      </c>
      <c r="J23" s="129">
        <f t="shared" si="3"/>
        <v>2912</v>
      </c>
    </row>
    <row r="24" ht="13.5" thickBot="1">
      <c r="A24" s="42"/>
    </row>
    <row r="25" spans="1:10" s="40" customFormat="1" ht="20.25" customHeight="1">
      <c r="A25" s="374"/>
      <c r="B25" s="367" t="s">
        <v>380</v>
      </c>
      <c r="C25" s="367" t="s">
        <v>381</v>
      </c>
      <c r="D25" s="367"/>
      <c r="E25" s="367"/>
      <c r="F25" s="367" t="s">
        <v>382</v>
      </c>
      <c r="G25" s="367"/>
      <c r="H25" s="367"/>
      <c r="I25" s="367"/>
      <c r="J25" s="369" t="s">
        <v>383</v>
      </c>
    </row>
    <row r="26" spans="1:10" s="40" customFormat="1" ht="30" customHeight="1">
      <c r="A26" s="375"/>
      <c r="B26" s="368"/>
      <c r="C26" s="191" t="s">
        <v>384</v>
      </c>
      <c r="D26" s="191" t="s">
        <v>385</v>
      </c>
      <c r="E26" s="192" t="s">
        <v>386</v>
      </c>
      <c r="F26" s="191" t="s">
        <v>387</v>
      </c>
      <c r="G26" s="191" t="s">
        <v>388</v>
      </c>
      <c r="H26" s="192" t="s">
        <v>389</v>
      </c>
      <c r="I26" s="192" t="s">
        <v>386</v>
      </c>
      <c r="J26" s="370"/>
    </row>
    <row r="27" spans="1:10" ht="16.5" customHeight="1">
      <c r="A27" s="371" t="s">
        <v>135</v>
      </c>
      <c r="B27" s="118" t="s">
        <v>306</v>
      </c>
      <c r="C27" s="119">
        <v>1124</v>
      </c>
      <c r="D27" s="119">
        <v>728</v>
      </c>
      <c r="E27" s="119">
        <f aca="true" t="shared" si="4" ref="E27:E34">C27-D27</f>
        <v>396</v>
      </c>
      <c r="F27" s="119">
        <v>3799</v>
      </c>
      <c r="G27" s="119">
        <v>4011</v>
      </c>
      <c r="H27" s="120">
        <v>11</v>
      </c>
      <c r="I27" s="119">
        <f>F27-G27+H27</f>
        <v>-201</v>
      </c>
      <c r="J27" s="124">
        <f aca="true" t="shared" si="5" ref="J27:J34">E27+I27</f>
        <v>195</v>
      </c>
    </row>
    <row r="28" spans="1:10" ht="16.5" customHeight="1">
      <c r="A28" s="377"/>
      <c r="B28" s="79" t="s">
        <v>307</v>
      </c>
      <c r="C28" s="121">
        <v>1099</v>
      </c>
      <c r="D28" s="121">
        <v>683</v>
      </c>
      <c r="E28" s="121">
        <f t="shared" si="4"/>
        <v>416</v>
      </c>
      <c r="F28" s="121">
        <v>2709</v>
      </c>
      <c r="G28" s="121">
        <v>2785</v>
      </c>
      <c r="H28" s="121" t="s">
        <v>308</v>
      </c>
      <c r="I28" s="121">
        <v>-76</v>
      </c>
      <c r="J28" s="125">
        <f t="shared" si="5"/>
        <v>340</v>
      </c>
    </row>
    <row r="29" spans="1:10" ht="16.5" customHeight="1">
      <c r="A29" s="377"/>
      <c r="B29" s="79" t="s">
        <v>309</v>
      </c>
      <c r="C29" s="121">
        <v>1023</v>
      </c>
      <c r="D29" s="121">
        <v>828</v>
      </c>
      <c r="E29" s="121">
        <f t="shared" si="4"/>
        <v>195</v>
      </c>
      <c r="F29" s="121">
        <v>4877</v>
      </c>
      <c r="G29" s="121">
        <v>4402</v>
      </c>
      <c r="H29" s="122">
        <v>18</v>
      </c>
      <c r="I29" s="121">
        <f>F29-G29+H29</f>
        <v>493</v>
      </c>
      <c r="J29" s="125">
        <f t="shared" si="5"/>
        <v>688</v>
      </c>
    </row>
    <row r="30" spans="1:10" ht="16.5" customHeight="1">
      <c r="A30" s="350"/>
      <c r="B30" s="80" t="s">
        <v>310</v>
      </c>
      <c r="C30" s="123">
        <v>1008</v>
      </c>
      <c r="D30" s="123">
        <v>782</v>
      </c>
      <c r="E30" s="123">
        <f t="shared" si="4"/>
        <v>226</v>
      </c>
      <c r="F30" s="123">
        <v>5597</v>
      </c>
      <c r="G30" s="123">
        <v>4812</v>
      </c>
      <c r="H30" s="130">
        <v>-82</v>
      </c>
      <c r="I30" s="123">
        <f>F30-G30+H30</f>
        <v>703</v>
      </c>
      <c r="J30" s="126">
        <f t="shared" si="5"/>
        <v>929</v>
      </c>
    </row>
    <row r="31" spans="1:10" ht="16.5" customHeight="1">
      <c r="A31" s="371" t="s">
        <v>141</v>
      </c>
      <c r="B31" s="118" t="s">
        <v>22</v>
      </c>
      <c r="C31" s="119">
        <v>810</v>
      </c>
      <c r="D31" s="119">
        <v>316</v>
      </c>
      <c r="E31" s="119">
        <f t="shared" si="4"/>
        <v>494</v>
      </c>
      <c r="F31" s="119">
        <v>4198</v>
      </c>
      <c r="G31" s="119">
        <v>4050</v>
      </c>
      <c r="H31" s="120">
        <v>-20</v>
      </c>
      <c r="I31" s="119">
        <f aca="true" t="shared" si="6" ref="I31:I38">F31-G31+H31</f>
        <v>128</v>
      </c>
      <c r="J31" s="124">
        <f t="shared" si="5"/>
        <v>622</v>
      </c>
    </row>
    <row r="32" spans="1:10" ht="16.5" customHeight="1">
      <c r="A32" s="372"/>
      <c r="B32" s="79" t="s">
        <v>122</v>
      </c>
      <c r="C32" s="121">
        <v>888</v>
      </c>
      <c r="D32" s="121">
        <v>341</v>
      </c>
      <c r="E32" s="121">
        <f t="shared" si="4"/>
        <v>547</v>
      </c>
      <c r="F32" s="121">
        <v>4073</v>
      </c>
      <c r="G32" s="121">
        <v>3786</v>
      </c>
      <c r="H32" s="122">
        <v>-8</v>
      </c>
      <c r="I32" s="121">
        <f t="shared" si="6"/>
        <v>279</v>
      </c>
      <c r="J32" s="125">
        <f t="shared" si="5"/>
        <v>826</v>
      </c>
    </row>
    <row r="33" spans="1:10" ht="16.5" customHeight="1">
      <c r="A33" s="372"/>
      <c r="B33" s="79" t="s">
        <v>175</v>
      </c>
      <c r="C33" s="121">
        <v>721</v>
      </c>
      <c r="D33" s="121">
        <v>363</v>
      </c>
      <c r="E33" s="121">
        <f t="shared" si="4"/>
        <v>358</v>
      </c>
      <c r="F33" s="121">
        <v>5526</v>
      </c>
      <c r="G33" s="121">
        <v>4934</v>
      </c>
      <c r="H33" s="121">
        <v>-11</v>
      </c>
      <c r="I33" s="121">
        <f t="shared" si="6"/>
        <v>581</v>
      </c>
      <c r="J33" s="125">
        <f t="shared" si="5"/>
        <v>939</v>
      </c>
    </row>
    <row r="34" spans="1:10" ht="16.5" customHeight="1">
      <c r="A34" s="376"/>
      <c r="B34" s="80" t="s">
        <v>219</v>
      </c>
      <c r="C34" s="123">
        <v>882</v>
      </c>
      <c r="D34" s="123">
        <v>329</v>
      </c>
      <c r="E34" s="123">
        <f t="shared" si="4"/>
        <v>553</v>
      </c>
      <c r="F34" s="123">
        <v>5343</v>
      </c>
      <c r="G34" s="123">
        <v>4961</v>
      </c>
      <c r="H34" s="123">
        <v>-3</v>
      </c>
      <c r="I34" s="123">
        <f t="shared" si="6"/>
        <v>379</v>
      </c>
      <c r="J34" s="126">
        <f t="shared" si="5"/>
        <v>932</v>
      </c>
    </row>
    <row r="35" spans="1:10" ht="16.5" customHeight="1">
      <c r="A35" s="371" t="s">
        <v>121</v>
      </c>
      <c r="B35" s="118" t="s">
        <v>266</v>
      </c>
      <c r="C35" s="119">
        <v>431</v>
      </c>
      <c r="D35" s="119">
        <v>247</v>
      </c>
      <c r="E35" s="119">
        <f aca="true" t="shared" si="7" ref="E35:E46">C35-D35</f>
        <v>184</v>
      </c>
      <c r="F35" s="119">
        <v>2042</v>
      </c>
      <c r="G35" s="119">
        <v>1835</v>
      </c>
      <c r="H35" s="119">
        <v>16</v>
      </c>
      <c r="I35" s="119">
        <f t="shared" si="6"/>
        <v>223</v>
      </c>
      <c r="J35" s="124">
        <f aca="true" t="shared" si="8" ref="J35:J46">E35+I35</f>
        <v>407</v>
      </c>
    </row>
    <row r="36" spans="1:10" ht="16.5" customHeight="1">
      <c r="A36" s="372"/>
      <c r="B36" s="79" t="s">
        <v>267</v>
      </c>
      <c r="C36" s="121">
        <v>455</v>
      </c>
      <c r="D36" s="121">
        <v>257</v>
      </c>
      <c r="E36" s="121">
        <f t="shared" si="7"/>
        <v>198</v>
      </c>
      <c r="F36" s="121">
        <v>2058</v>
      </c>
      <c r="G36" s="121">
        <v>1742</v>
      </c>
      <c r="H36" s="121">
        <v>-6</v>
      </c>
      <c r="I36" s="121">
        <f t="shared" si="6"/>
        <v>310</v>
      </c>
      <c r="J36" s="125">
        <f t="shared" si="8"/>
        <v>508</v>
      </c>
    </row>
    <row r="37" spans="1:10" ht="16.5" customHeight="1">
      <c r="A37" s="372"/>
      <c r="B37" s="79" t="s">
        <v>268</v>
      </c>
      <c r="C37" s="121">
        <v>461</v>
      </c>
      <c r="D37" s="121">
        <v>289</v>
      </c>
      <c r="E37" s="121">
        <f t="shared" si="7"/>
        <v>172</v>
      </c>
      <c r="F37" s="121">
        <v>2953</v>
      </c>
      <c r="G37" s="121">
        <v>1966</v>
      </c>
      <c r="H37" s="121">
        <v>3</v>
      </c>
      <c r="I37" s="121">
        <f t="shared" si="6"/>
        <v>990</v>
      </c>
      <c r="J37" s="125">
        <f t="shared" si="8"/>
        <v>1162</v>
      </c>
    </row>
    <row r="38" spans="1:10" ht="16.5" customHeight="1">
      <c r="A38" s="376"/>
      <c r="B38" s="80" t="s">
        <v>269</v>
      </c>
      <c r="C38" s="123">
        <v>510</v>
      </c>
      <c r="D38" s="123">
        <v>277</v>
      </c>
      <c r="E38" s="123">
        <f t="shared" si="7"/>
        <v>233</v>
      </c>
      <c r="F38" s="123">
        <v>2934</v>
      </c>
      <c r="G38" s="123">
        <v>2332</v>
      </c>
      <c r="H38" s="123">
        <v>8</v>
      </c>
      <c r="I38" s="123">
        <f t="shared" si="6"/>
        <v>610</v>
      </c>
      <c r="J38" s="126">
        <f t="shared" si="8"/>
        <v>843</v>
      </c>
    </row>
    <row r="39" spans="1:10" ht="16.5" customHeight="1">
      <c r="A39" s="371" t="s">
        <v>128</v>
      </c>
      <c r="B39" s="118" t="s">
        <v>274</v>
      </c>
      <c r="C39" s="119">
        <v>229</v>
      </c>
      <c r="D39" s="119">
        <v>206</v>
      </c>
      <c r="E39" s="119">
        <f t="shared" si="7"/>
        <v>23</v>
      </c>
      <c r="F39" s="119">
        <v>465</v>
      </c>
      <c r="G39" s="119">
        <v>620</v>
      </c>
      <c r="H39" s="119" t="s">
        <v>273</v>
      </c>
      <c r="I39" s="119">
        <v>-155</v>
      </c>
      <c r="J39" s="124">
        <f t="shared" si="8"/>
        <v>-132</v>
      </c>
    </row>
    <row r="40" spans="1:10" ht="16.5" customHeight="1">
      <c r="A40" s="372"/>
      <c r="B40" s="79" t="s">
        <v>275</v>
      </c>
      <c r="C40" s="121">
        <v>194</v>
      </c>
      <c r="D40" s="121">
        <v>221</v>
      </c>
      <c r="E40" s="121">
        <f t="shared" si="7"/>
        <v>-27</v>
      </c>
      <c r="F40" s="121">
        <v>503</v>
      </c>
      <c r="G40" s="121">
        <v>544</v>
      </c>
      <c r="H40" s="121">
        <v>-4</v>
      </c>
      <c r="I40" s="121">
        <f aca="true" t="shared" si="9" ref="I40:I46">F40-G40+H40</f>
        <v>-45</v>
      </c>
      <c r="J40" s="125">
        <f t="shared" si="8"/>
        <v>-72</v>
      </c>
    </row>
    <row r="41" spans="1:10" ht="16.5" customHeight="1">
      <c r="A41" s="372"/>
      <c r="B41" s="79" t="s">
        <v>276</v>
      </c>
      <c r="C41" s="121">
        <v>160</v>
      </c>
      <c r="D41" s="121">
        <v>238</v>
      </c>
      <c r="E41" s="121">
        <f t="shared" si="7"/>
        <v>-78</v>
      </c>
      <c r="F41" s="121">
        <v>482</v>
      </c>
      <c r="G41" s="121">
        <v>558</v>
      </c>
      <c r="H41" s="121">
        <v>6</v>
      </c>
      <c r="I41" s="121">
        <f t="shared" si="9"/>
        <v>-70</v>
      </c>
      <c r="J41" s="125">
        <f t="shared" si="8"/>
        <v>-148</v>
      </c>
    </row>
    <row r="42" spans="1:10" ht="16.5" customHeight="1">
      <c r="A42" s="376"/>
      <c r="B42" s="80" t="s">
        <v>277</v>
      </c>
      <c r="C42" s="123">
        <v>177</v>
      </c>
      <c r="D42" s="123">
        <v>227</v>
      </c>
      <c r="E42" s="123">
        <f t="shared" si="7"/>
        <v>-50</v>
      </c>
      <c r="F42" s="123">
        <v>536</v>
      </c>
      <c r="G42" s="123">
        <v>571</v>
      </c>
      <c r="H42" s="123">
        <v>8</v>
      </c>
      <c r="I42" s="123">
        <f t="shared" si="9"/>
        <v>-27</v>
      </c>
      <c r="J42" s="126">
        <f t="shared" si="8"/>
        <v>-77</v>
      </c>
    </row>
    <row r="43" spans="1:10" ht="16.5" customHeight="1">
      <c r="A43" s="371" t="s">
        <v>142</v>
      </c>
      <c r="B43" s="118" t="s">
        <v>295</v>
      </c>
      <c r="C43" s="119">
        <v>155</v>
      </c>
      <c r="D43" s="119">
        <v>183</v>
      </c>
      <c r="E43" s="119">
        <f t="shared" si="7"/>
        <v>-28</v>
      </c>
      <c r="F43" s="119">
        <v>571</v>
      </c>
      <c r="G43" s="119">
        <v>520</v>
      </c>
      <c r="H43" s="119">
        <v>21</v>
      </c>
      <c r="I43" s="119">
        <f t="shared" si="9"/>
        <v>72</v>
      </c>
      <c r="J43" s="124">
        <f t="shared" si="8"/>
        <v>44</v>
      </c>
    </row>
    <row r="44" spans="1:10" ht="16.5" customHeight="1">
      <c r="A44" s="372"/>
      <c r="B44" s="79" t="s">
        <v>122</v>
      </c>
      <c r="C44" s="121">
        <v>182</v>
      </c>
      <c r="D44" s="121">
        <v>168</v>
      </c>
      <c r="E44" s="121">
        <f t="shared" si="7"/>
        <v>14</v>
      </c>
      <c r="F44" s="121">
        <v>546</v>
      </c>
      <c r="G44" s="121">
        <v>488</v>
      </c>
      <c r="H44" s="121">
        <v>1</v>
      </c>
      <c r="I44" s="121">
        <f t="shared" si="9"/>
        <v>59</v>
      </c>
      <c r="J44" s="125">
        <f t="shared" si="8"/>
        <v>73</v>
      </c>
    </row>
    <row r="45" spans="1:10" ht="16.5" customHeight="1">
      <c r="A45" s="372"/>
      <c r="B45" s="79" t="s">
        <v>175</v>
      </c>
      <c r="C45" s="121">
        <v>217</v>
      </c>
      <c r="D45" s="121">
        <v>196</v>
      </c>
      <c r="E45" s="121">
        <f t="shared" si="7"/>
        <v>21</v>
      </c>
      <c r="F45" s="121">
        <v>726</v>
      </c>
      <c r="G45" s="121">
        <v>616</v>
      </c>
      <c r="H45" s="122">
        <v>3</v>
      </c>
      <c r="I45" s="121">
        <f t="shared" si="9"/>
        <v>113</v>
      </c>
      <c r="J45" s="125">
        <f t="shared" si="8"/>
        <v>134</v>
      </c>
    </row>
    <row r="46" spans="1:10" ht="16.5" customHeight="1">
      <c r="A46" s="376"/>
      <c r="B46" s="80" t="s">
        <v>288</v>
      </c>
      <c r="C46" s="123">
        <v>167</v>
      </c>
      <c r="D46" s="123">
        <v>187</v>
      </c>
      <c r="E46" s="123">
        <f t="shared" si="7"/>
        <v>-20</v>
      </c>
      <c r="F46" s="123">
        <v>807</v>
      </c>
      <c r="G46" s="123">
        <v>591</v>
      </c>
      <c r="H46" s="130">
        <v>1</v>
      </c>
      <c r="I46" s="123">
        <f t="shared" si="9"/>
        <v>217</v>
      </c>
      <c r="J46" s="126">
        <f t="shared" si="8"/>
        <v>197</v>
      </c>
    </row>
    <row r="47" spans="1:10" ht="16.5" customHeight="1">
      <c r="A47" s="371" t="s">
        <v>123</v>
      </c>
      <c r="B47" s="118" t="s">
        <v>287</v>
      </c>
      <c r="C47" s="119">
        <v>142</v>
      </c>
      <c r="D47" s="119">
        <v>128</v>
      </c>
      <c r="E47" s="119">
        <f aca="true" t="shared" si="10" ref="E47:E54">C47-D47</f>
        <v>14</v>
      </c>
      <c r="F47" s="119">
        <v>328</v>
      </c>
      <c r="G47" s="119">
        <v>377</v>
      </c>
      <c r="H47" s="119" t="s">
        <v>115</v>
      </c>
      <c r="I47" s="119">
        <v>-49</v>
      </c>
      <c r="J47" s="124">
        <f aca="true" t="shared" si="11" ref="J47:J53">E47+I47</f>
        <v>-35</v>
      </c>
    </row>
    <row r="48" spans="1:10" ht="16.5" customHeight="1">
      <c r="A48" s="372"/>
      <c r="B48" s="79" t="s">
        <v>122</v>
      </c>
      <c r="C48" s="121">
        <v>111</v>
      </c>
      <c r="D48" s="121">
        <v>108</v>
      </c>
      <c r="E48" s="121">
        <f t="shared" si="10"/>
        <v>3</v>
      </c>
      <c r="F48" s="121">
        <v>305</v>
      </c>
      <c r="G48" s="121">
        <v>349</v>
      </c>
      <c r="H48" s="121">
        <v>-1</v>
      </c>
      <c r="I48" s="121">
        <f>F48-G48+H48</f>
        <v>-45</v>
      </c>
      <c r="J48" s="125">
        <f t="shared" si="11"/>
        <v>-42</v>
      </c>
    </row>
    <row r="49" spans="1:10" ht="16.5" customHeight="1">
      <c r="A49" s="372"/>
      <c r="B49" s="79" t="s">
        <v>175</v>
      </c>
      <c r="C49" s="121">
        <v>100</v>
      </c>
      <c r="D49" s="121">
        <v>131</v>
      </c>
      <c r="E49" s="121">
        <f t="shared" si="10"/>
        <v>-31</v>
      </c>
      <c r="F49" s="121">
        <v>343</v>
      </c>
      <c r="G49" s="121">
        <v>375</v>
      </c>
      <c r="H49" s="121" t="s">
        <v>115</v>
      </c>
      <c r="I49" s="121">
        <v>-32</v>
      </c>
      <c r="J49" s="125">
        <f t="shared" si="11"/>
        <v>-63</v>
      </c>
    </row>
    <row r="50" spans="1:10" ht="16.5" customHeight="1">
      <c r="A50" s="376"/>
      <c r="B50" s="80" t="s">
        <v>288</v>
      </c>
      <c r="C50" s="123">
        <v>79</v>
      </c>
      <c r="D50" s="123">
        <v>117</v>
      </c>
      <c r="E50" s="123">
        <f t="shared" si="10"/>
        <v>-38</v>
      </c>
      <c r="F50" s="123">
        <v>303</v>
      </c>
      <c r="G50" s="123">
        <v>329</v>
      </c>
      <c r="H50" s="123" t="s">
        <v>115</v>
      </c>
      <c r="I50" s="123">
        <v>-26</v>
      </c>
      <c r="J50" s="126">
        <f t="shared" si="11"/>
        <v>-64</v>
      </c>
    </row>
    <row r="51" spans="1:10" ht="16.5" customHeight="1">
      <c r="A51" s="371" t="s">
        <v>339</v>
      </c>
      <c r="B51" s="118" t="s">
        <v>340</v>
      </c>
      <c r="C51" s="119">
        <v>411</v>
      </c>
      <c r="D51" s="119">
        <v>181</v>
      </c>
      <c r="E51" s="119">
        <f t="shared" si="10"/>
        <v>230</v>
      </c>
      <c r="F51" s="119">
        <v>1319</v>
      </c>
      <c r="G51" s="119">
        <v>1328</v>
      </c>
      <c r="H51" s="119">
        <v>-19</v>
      </c>
      <c r="I51" s="119">
        <f>F51-G51+H51</f>
        <v>-28</v>
      </c>
      <c r="J51" s="124">
        <f t="shared" si="11"/>
        <v>202</v>
      </c>
    </row>
    <row r="52" spans="1:10" ht="16.5" customHeight="1">
      <c r="A52" s="372"/>
      <c r="B52" s="79" t="s">
        <v>341</v>
      </c>
      <c r="C52" s="121">
        <v>380</v>
      </c>
      <c r="D52" s="121">
        <v>207</v>
      </c>
      <c r="E52" s="121">
        <f t="shared" si="10"/>
        <v>173</v>
      </c>
      <c r="F52" s="121">
        <v>1493</v>
      </c>
      <c r="G52" s="121">
        <v>1363</v>
      </c>
      <c r="H52" s="121">
        <v>-23</v>
      </c>
      <c r="I52" s="121">
        <f>F52-G52+H52</f>
        <v>107</v>
      </c>
      <c r="J52" s="125">
        <f t="shared" si="11"/>
        <v>280</v>
      </c>
    </row>
    <row r="53" spans="1:10" ht="16.5" customHeight="1">
      <c r="A53" s="372"/>
      <c r="B53" s="79" t="s">
        <v>342</v>
      </c>
      <c r="C53" s="121">
        <v>390</v>
      </c>
      <c r="D53" s="121">
        <v>222</v>
      </c>
      <c r="E53" s="121">
        <f t="shared" si="10"/>
        <v>168</v>
      </c>
      <c r="F53" s="121">
        <v>1951</v>
      </c>
      <c r="G53" s="121">
        <v>1513</v>
      </c>
      <c r="H53" s="121">
        <v>-206</v>
      </c>
      <c r="I53" s="121">
        <f>F53-G53+H53</f>
        <v>232</v>
      </c>
      <c r="J53" s="125">
        <f t="shared" si="11"/>
        <v>400</v>
      </c>
    </row>
    <row r="54" spans="1:10" ht="16.5" customHeight="1">
      <c r="A54" s="376"/>
      <c r="B54" s="80" t="s">
        <v>343</v>
      </c>
      <c r="C54" s="123">
        <v>445</v>
      </c>
      <c r="D54" s="123">
        <v>230</v>
      </c>
      <c r="E54" s="123">
        <f t="shared" si="10"/>
        <v>215</v>
      </c>
      <c r="F54" s="123">
        <v>2229</v>
      </c>
      <c r="G54" s="123">
        <v>1602</v>
      </c>
      <c r="H54" s="123">
        <v>-123</v>
      </c>
      <c r="I54" s="123">
        <v>504</v>
      </c>
      <c r="J54" s="126">
        <v>719</v>
      </c>
    </row>
    <row r="55" spans="1:10" ht="16.5" customHeight="1">
      <c r="A55" s="371" t="s">
        <v>171</v>
      </c>
      <c r="B55" s="118" t="s">
        <v>116</v>
      </c>
      <c r="C55" s="119">
        <v>552</v>
      </c>
      <c r="D55" s="119">
        <v>185</v>
      </c>
      <c r="E55" s="119">
        <f>C55-D55</f>
        <v>367</v>
      </c>
      <c r="F55" s="119">
        <v>3548</v>
      </c>
      <c r="G55" s="119">
        <v>2156</v>
      </c>
      <c r="H55" s="119">
        <v>12</v>
      </c>
      <c r="I55" s="119">
        <f>F55-G55+H55</f>
        <v>1404</v>
      </c>
      <c r="J55" s="124">
        <f>E55+I55</f>
        <v>1771</v>
      </c>
    </row>
    <row r="56" spans="1:10" ht="16.5" customHeight="1">
      <c r="A56" s="372"/>
      <c r="B56" s="79" t="s">
        <v>117</v>
      </c>
      <c r="C56" s="121">
        <v>688</v>
      </c>
      <c r="D56" s="121">
        <v>230</v>
      </c>
      <c r="E56" s="121">
        <f>C56-D56</f>
        <v>458</v>
      </c>
      <c r="F56" s="121">
        <v>3271</v>
      </c>
      <c r="G56" s="121">
        <v>2284</v>
      </c>
      <c r="H56" s="121">
        <v>46</v>
      </c>
      <c r="I56" s="121">
        <f>F56-G56+H56</f>
        <v>1033</v>
      </c>
      <c r="J56" s="125">
        <f>E56+I56</f>
        <v>1491</v>
      </c>
    </row>
    <row r="57" spans="1:10" ht="16.5" customHeight="1">
      <c r="A57" s="372"/>
      <c r="B57" s="79" t="s">
        <v>259</v>
      </c>
      <c r="C57" s="131">
        <v>711</v>
      </c>
      <c r="D57" s="131">
        <v>225</v>
      </c>
      <c r="E57" s="131">
        <f>C57-D57</f>
        <v>486</v>
      </c>
      <c r="F57" s="131">
        <v>3339</v>
      </c>
      <c r="G57" s="131">
        <v>3028</v>
      </c>
      <c r="H57" s="132">
        <v>3</v>
      </c>
      <c r="I57" s="131">
        <f>F57-G57+H57</f>
        <v>314</v>
      </c>
      <c r="J57" s="133">
        <f>E57+I57</f>
        <v>800</v>
      </c>
    </row>
    <row r="58" spans="1:10" s="43" customFormat="1" ht="16.5" customHeight="1" thickBot="1">
      <c r="A58" s="373"/>
      <c r="B58" s="127" t="s">
        <v>260</v>
      </c>
      <c r="C58" s="134">
        <v>759</v>
      </c>
      <c r="D58" s="134">
        <v>229</v>
      </c>
      <c r="E58" s="134">
        <f>C58-D58</f>
        <v>530</v>
      </c>
      <c r="F58" s="134">
        <v>4226</v>
      </c>
      <c r="G58" s="134">
        <v>3659</v>
      </c>
      <c r="H58" s="135">
        <v>-1</v>
      </c>
      <c r="I58" s="134">
        <f>F58-G58+H58</f>
        <v>566</v>
      </c>
      <c r="J58" s="136">
        <f>E58+I58</f>
        <v>1096</v>
      </c>
    </row>
    <row r="59" ht="12.75">
      <c r="A59" s="59"/>
    </row>
  </sheetData>
  <mergeCells count="23">
    <mergeCell ref="A47:A50"/>
    <mergeCell ref="A51:A54"/>
    <mergeCell ref="A55:A58"/>
    <mergeCell ref="A31:A34"/>
    <mergeCell ref="A27:A30"/>
    <mergeCell ref="A35:A38"/>
    <mergeCell ref="A39:A42"/>
    <mergeCell ref="A43:A46"/>
    <mergeCell ref="F25:I25"/>
    <mergeCell ref="J25:J26"/>
    <mergeCell ref="A25:A26"/>
    <mergeCell ref="B25:B26"/>
    <mergeCell ref="C25:E25"/>
    <mergeCell ref="A20:A23"/>
    <mergeCell ref="A2:A3"/>
    <mergeCell ref="A4:A7"/>
    <mergeCell ref="A8:A11"/>
    <mergeCell ref="A12:A15"/>
    <mergeCell ref="A16:A19"/>
    <mergeCell ref="B2:B3"/>
    <mergeCell ref="C2:E2"/>
    <mergeCell ref="F2:I2"/>
    <mergeCell ref="J2:J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rowBreaks count="1" manualBreakCount="1">
    <brk id="23" max="9" man="1"/>
  </rowBreaks>
  <colBreaks count="1" manualBreakCount="1">
    <brk id="10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8.796875" defaultRowHeight="18.75" customHeight="1"/>
  <cols>
    <col min="1" max="1" width="10.296875" style="30" customWidth="1"/>
    <col min="2" max="18" width="10.09765625" style="30" customWidth="1"/>
    <col min="19" max="16384" width="9.09765625" style="30" customWidth="1"/>
  </cols>
  <sheetData>
    <row r="1" spans="1:18" ht="18.75" customHeight="1" thickBot="1">
      <c r="A1" s="195" t="s">
        <v>190</v>
      </c>
      <c r="B1" s="137"/>
      <c r="C1" s="137"/>
      <c r="R1" s="47" t="s">
        <v>75</v>
      </c>
    </row>
    <row r="2" spans="1:18" s="46" customFormat="1" ht="30" customHeight="1">
      <c r="A2" s="138"/>
      <c r="B2" s="196" t="s">
        <v>79</v>
      </c>
      <c r="C2" s="197" t="s">
        <v>85</v>
      </c>
      <c r="D2" s="197" t="s">
        <v>86</v>
      </c>
      <c r="E2" s="197" t="s">
        <v>390</v>
      </c>
      <c r="F2" s="197" t="s">
        <v>77</v>
      </c>
      <c r="G2" s="197" t="s">
        <v>88</v>
      </c>
      <c r="H2" s="197" t="s">
        <v>84</v>
      </c>
      <c r="I2" s="197" t="s">
        <v>83</v>
      </c>
      <c r="J2" s="199" t="s">
        <v>78</v>
      </c>
      <c r="K2" s="197" t="s">
        <v>81</v>
      </c>
      <c r="L2" s="197" t="s">
        <v>89</v>
      </c>
      <c r="M2" s="197" t="s">
        <v>82</v>
      </c>
      <c r="N2" s="197" t="s">
        <v>172</v>
      </c>
      <c r="O2" s="197" t="s">
        <v>391</v>
      </c>
      <c r="P2" s="200" t="s">
        <v>392</v>
      </c>
      <c r="Q2" s="197" t="s">
        <v>393</v>
      </c>
      <c r="R2" s="198" t="s">
        <v>394</v>
      </c>
    </row>
    <row r="3" spans="1:18" ht="18.75" customHeight="1">
      <c r="A3" s="351" t="s">
        <v>10</v>
      </c>
      <c r="B3" s="345" t="s">
        <v>26</v>
      </c>
      <c r="C3" s="141">
        <v>710</v>
      </c>
      <c r="D3" s="141">
        <v>4249</v>
      </c>
      <c r="E3" s="141">
        <v>14009</v>
      </c>
      <c r="F3" s="141">
        <v>7685</v>
      </c>
      <c r="G3" s="141">
        <v>5247</v>
      </c>
      <c r="H3" s="141">
        <v>1098</v>
      </c>
      <c r="I3" s="141">
        <v>346</v>
      </c>
      <c r="J3" s="156">
        <v>101</v>
      </c>
      <c r="K3" s="141">
        <v>249</v>
      </c>
      <c r="L3" s="141">
        <v>78</v>
      </c>
      <c r="M3" s="141">
        <v>5891</v>
      </c>
      <c r="N3" s="141">
        <v>622</v>
      </c>
      <c r="O3" s="141">
        <v>10002</v>
      </c>
      <c r="P3" s="141">
        <v>7457</v>
      </c>
      <c r="Q3" s="141">
        <v>863</v>
      </c>
      <c r="R3" s="142">
        <f>SUM(B3:Q3)</f>
        <v>58607</v>
      </c>
    </row>
    <row r="4" spans="1:18" ht="18.75" customHeight="1">
      <c r="A4" s="352"/>
      <c r="B4" s="346"/>
      <c r="C4" s="144">
        <v>1</v>
      </c>
      <c r="D4" s="145">
        <v>395</v>
      </c>
      <c r="E4" s="145">
        <v>1021</v>
      </c>
      <c r="F4" s="145">
        <v>932</v>
      </c>
      <c r="G4" s="145">
        <v>136</v>
      </c>
      <c r="H4" s="145">
        <v>346</v>
      </c>
      <c r="I4" s="145">
        <v>24</v>
      </c>
      <c r="J4" s="157">
        <v>0</v>
      </c>
      <c r="K4" s="144">
        <v>0</v>
      </c>
      <c r="L4" s="144">
        <v>0</v>
      </c>
      <c r="M4" s="145">
        <v>210</v>
      </c>
      <c r="N4" s="145">
        <v>118</v>
      </c>
      <c r="O4" s="145">
        <v>2459</v>
      </c>
      <c r="P4" s="145">
        <v>1893</v>
      </c>
      <c r="Q4" s="145">
        <v>280</v>
      </c>
      <c r="R4" s="146">
        <f>SUM(B4:Q4)</f>
        <v>7815</v>
      </c>
    </row>
    <row r="5" spans="1:18" ht="18.75" customHeight="1">
      <c r="A5" s="351" t="s">
        <v>11</v>
      </c>
      <c r="B5" s="141">
        <v>625</v>
      </c>
      <c r="C5" s="345" t="s">
        <v>87</v>
      </c>
      <c r="D5" s="141">
        <v>1953</v>
      </c>
      <c r="E5" s="141">
        <v>401</v>
      </c>
      <c r="F5" s="141">
        <v>3131</v>
      </c>
      <c r="G5" s="141">
        <v>2383</v>
      </c>
      <c r="H5" s="141">
        <v>285</v>
      </c>
      <c r="I5" s="141">
        <v>1827</v>
      </c>
      <c r="J5" s="156">
        <v>105</v>
      </c>
      <c r="K5" s="141">
        <v>187</v>
      </c>
      <c r="L5" s="141">
        <v>31</v>
      </c>
      <c r="M5" s="141">
        <v>101</v>
      </c>
      <c r="N5" s="148">
        <v>18</v>
      </c>
      <c r="O5" s="141">
        <v>1109</v>
      </c>
      <c r="P5" s="141">
        <v>1341</v>
      </c>
      <c r="Q5" s="141">
        <v>65</v>
      </c>
      <c r="R5" s="142">
        <f>SUM(B5:Q5)</f>
        <v>13562</v>
      </c>
    </row>
    <row r="6" spans="1:18" ht="18.75" customHeight="1">
      <c r="A6" s="352"/>
      <c r="B6" s="145">
        <v>102</v>
      </c>
      <c r="C6" s="346"/>
      <c r="D6" s="145">
        <v>310</v>
      </c>
      <c r="E6" s="147">
        <v>88</v>
      </c>
      <c r="F6" s="145">
        <v>262</v>
      </c>
      <c r="G6" s="145">
        <v>213</v>
      </c>
      <c r="H6" s="145">
        <v>181</v>
      </c>
      <c r="I6" s="145">
        <v>160</v>
      </c>
      <c r="J6" s="158">
        <v>7</v>
      </c>
      <c r="K6" s="145">
        <v>10</v>
      </c>
      <c r="L6" s="144">
        <v>0</v>
      </c>
      <c r="M6" s="145">
        <v>1</v>
      </c>
      <c r="N6" s="144">
        <v>14</v>
      </c>
      <c r="O6" s="145">
        <v>477</v>
      </c>
      <c r="P6" s="145">
        <v>307</v>
      </c>
      <c r="Q6" s="145">
        <v>48</v>
      </c>
      <c r="R6" s="146">
        <f aca="true" t="shared" si="0" ref="R6:R34">SUM(B6:Q6)</f>
        <v>2180</v>
      </c>
    </row>
    <row r="7" spans="1:18" ht="18.75" customHeight="1">
      <c r="A7" s="351" t="s">
        <v>12</v>
      </c>
      <c r="B7" s="141">
        <v>1509</v>
      </c>
      <c r="C7" s="141">
        <v>1134</v>
      </c>
      <c r="D7" s="345" t="s">
        <v>87</v>
      </c>
      <c r="E7" s="141">
        <v>3078</v>
      </c>
      <c r="F7" s="141">
        <v>5078</v>
      </c>
      <c r="G7" s="141">
        <v>888</v>
      </c>
      <c r="H7" s="141">
        <v>2463</v>
      </c>
      <c r="I7" s="141">
        <v>1622</v>
      </c>
      <c r="J7" s="156">
        <v>25</v>
      </c>
      <c r="K7" s="141">
        <v>108</v>
      </c>
      <c r="L7" s="141">
        <v>16</v>
      </c>
      <c r="M7" s="141">
        <v>299</v>
      </c>
      <c r="N7" s="141">
        <v>552</v>
      </c>
      <c r="O7" s="141">
        <v>5972</v>
      </c>
      <c r="P7" s="141">
        <v>6066</v>
      </c>
      <c r="Q7" s="141">
        <v>381</v>
      </c>
      <c r="R7" s="142">
        <f t="shared" si="0"/>
        <v>29191</v>
      </c>
    </row>
    <row r="8" spans="1:18" ht="18.75" customHeight="1">
      <c r="A8" s="352"/>
      <c r="B8" s="145">
        <v>444</v>
      </c>
      <c r="C8" s="145">
        <v>96</v>
      </c>
      <c r="D8" s="346"/>
      <c r="E8" s="145">
        <v>204</v>
      </c>
      <c r="F8" s="145">
        <v>533</v>
      </c>
      <c r="G8" s="145">
        <v>7</v>
      </c>
      <c r="H8" s="145">
        <v>759</v>
      </c>
      <c r="I8" s="145">
        <v>117</v>
      </c>
      <c r="J8" s="157">
        <v>0</v>
      </c>
      <c r="K8" s="144">
        <v>0</v>
      </c>
      <c r="L8" s="144">
        <v>0</v>
      </c>
      <c r="M8" s="145">
        <v>15</v>
      </c>
      <c r="N8" s="145">
        <v>68</v>
      </c>
      <c r="O8" s="145">
        <v>1266</v>
      </c>
      <c r="P8" s="145">
        <v>1064</v>
      </c>
      <c r="Q8" s="145">
        <v>130</v>
      </c>
      <c r="R8" s="146">
        <f t="shared" si="0"/>
        <v>4703</v>
      </c>
    </row>
    <row r="9" spans="1:18" ht="18.75" customHeight="1">
      <c r="A9" s="351" t="s">
        <v>173</v>
      </c>
      <c r="B9" s="141">
        <v>5931</v>
      </c>
      <c r="C9" s="141">
        <v>359</v>
      </c>
      <c r="D9" s="140">
        <v>3798</v>
      </c>
      <c r="E9" s="345" t="s">
        <v>26</v>
      </c>
      <c r="F9" s="141">
        <v>3103</v>
      </c>
      <c r="G9" s="141">
        <v>402</v>
      </c>
      <c r="H9" s="141">
        <v>1627</v>
      </c>
      <c r="I9" s="141">
        <v>177</v>
      </c>
      <c r="J9" s="159">
        <v>8</v>
      </c>
      <c r="K9" s="148">
        <v>52</v>
      </c>
      <c r="L9" s="148">
        <v>6</v>
      </c>
      <c r="M9" s="141">
        <v>186</v>
      </c>
      <c r="N9" s="141">
        <v>7223</v>
      </c>
      <c r="O9" s="141">
        <v>8816</v>
      </c>
      <c r="P9" s="141">
        <v>6129</v>
      </c>
      <c r="Q9" s="141">
        <v>827</v>
      </c>
      <c r="R9" s="142">
        <f t="shared" si="0"/>
        <v>38644</v>
      </c>
    </row>
    <row r="10" spans="1:18" ht="18.75" customHeight="1">
      <c r="A10" s="352"/>
      <c r="B10" s="145">
        <v>1250</v>
      </c>
      <c r="C10" s="145">
        <v>10</v>
      </c>
      <c r="D10" s="143">
        <v>429</v>
      </c>
      <c r="E10" s="346"/>
      <c r="F10" s="145">
        <v>338</v>
      </c>
      <c r="G10" s="145">
        <v>10</v>
      </c>
      <c r="H10" s="145">
        <v>325</v>
      </c>
      <c r="I10" s="145">
        <v>15</v>
      </c>
      <c r="J10" s="157">
        <v>0</v>
      </c>
      <c r="K10" s="144">
        <v>0</v>
      </c>
      <c r="L10" s="144">
        <v>0</v>
      </c>
      <c r="M10" s="145">
        <v>1</v>
      </c>
      <c r="N10" s="145">
        <v>537</v>
      </c>
      <c r="O10" s="145">
        <v>2768</v>
      </c>
      <c r="P10" s="145">
        <v>1982</v>
      </c>
      <c r="Q10" s="145">
        <v>182</v>
      </c>
      <c r="R10" s="146">
        <f>SUM(B10:Q10)</f>
        <v>7847</v>
      </c>
    </row>
    <row r="11" spans="1:18" ht="18.75" customHeight="1">
      <c r="A11" s="351" t="s">
        <v>13</v>
      </c>
      <c r="B11" s="141">
        <v>5990</v>
      </c>
      <c r="C11" s="141">
        <v>1774</v>
      </c>
      <c r="D11" s="141">
        <v>7129</v>
      </c>
      <c r="E11" s="141">
        <v>4169</v>
      </c>
      <c r="F11" s="345" t="s">
        <v>26</v>
      </c>
      <c r="G11" s="141">
        <v>3076</v>
      </c>
      <c r="H11" s="141">
        <v>2085</v>
      </c>
      <c r="I11" s="141">
        <v>1130</v>
      </c>
      <c r="J11" s="156">
        <v>75</v>
      </c>
      <c r="K11" s="141">
        <v>279</v>
      </c>
      <c r="L11" s="141">
        <v>39</v>
      </c>
      <c r="M11" s="141">
        <v>694</v>
      </c>
      <c r="N11" s="141">
        <v>223</v>
      </c>
      <c r="O11" s="141">
        <v>6103</v>
      </c>
      <c r="P11" s="141">
        <v>3265</v>
      </c>
      <c r="Q11" s="141">
        <v>331</v>
      </c>
      <c r="R11" s="142">
        <f t="shared" si="0"/>
        <v>36362</v>
      </c>
    </row>
    <row r="12" spans="1:18" ht="18.75" customHeight="1">
      <c r="A12" s="352"/>
      <c r="B12" s="145">
        <v>706</v>
      </c>
      <c r="C12" s="145">
        <v>111</v>
      </c>
      <c r="D12" s="145">
        <v>477</v>
      </c>
      <c r="E12" s="145">
        <v>236</v>
      </c>
      <c r="F12" s="346"/>
      <c r="G12" s="145">
        <v>198</v>
      </c>
      <c r="H12" s="145">
        <v>165</v>
      </c>
      <c r="I12" s="145">
        <v>47</v>
      </c>
      <c r="J12" s="158">
        <v>0</v>
      </c>
      <c r="K12" s="145">
        <v>7</v>
      </c>
      <c r="L12" s="144">
        <v>0</v>
      </c>
      <c r="M12" s="145">
        <v>49</v>
      </c>
      <c r="N12" s="144">
        <v>34</v>
      </c>
      <c r="O12" s="145">
        <v>1363</v>
      </c>
      <c r="P12" s="145">
        <v>730</v>
      </c>
      <c r="Q12" s="145">
        <v>143</v>
      </c>
      <c r="R12" s="146">
        <f t="shared" si="0"/>
        <v>4266</v>
      </c>
    </row>
    <row r="13" spans="1:18" ht="18.75" customHeight="1">
      <c r="A13" s="351" t="s">
        <v>14</v>
      </c>
      <c r="B13" s="141">
        <v>2736</v>
      </c>
      <c r="C13" s="141">
        <v>2943</v>
      </c>
      <c r="D13" s="141">
        <v>1498</v>
      </c>
      <c r="E13" s="141">
        <v>627</v>
      </c>
      <c r="F13" s="141">
        <v>4644</v>
      </c>
      <c r="G13" s="345" t="s">
        <v>87</v>
      </c>
      <c r="H13" s="141">
        <v>304</v>
      </c>
      <c r="I13" s="141">
        <v>600</v>
      </c>
      <c r="J13" s="156">
        <v>991</v>
      </c>
      <c r="K13" s="141">
        <v>1343</v>
      </c>
      <c r="L13" s="141">
        <v>325</v>
      </c>
      <c r="M13" s="141">
        <v>718</v>
      </c>
      <c r="N13" s="141">
        <v>39</v>
      </c>
      <c r="O13" s="141">
        <v>1858</v>
      </c>
      <c r="P13" s="141">
        <v>1521</v>
      </c>
      <c r="Q13" s="141">
        <v>103</v>
      </c>
      <c r="R13" s="142">
        <f t="shared" si="0"/>
        <v>20250</v>
      </c>
    </row>
    <row r="14" spans="1:18" ht="18.75" customHeight="1">
      <c r="A14" s="352"/>
      <c r="B14" s="145">
        <v>308</v>
      </c>
      <c r="C14" s="145">
        <v>165</v>
      </c>
      <c r="D14" s="145">
        <v>171</v>
      </c>
      <c r="E14" s="145">
        <v>114</v>
      </c>
      <c r="F14" s="145">
        <v>353</v>
      </c>
      <c r="G14" s="346"/>
      <c r="H14" s="145">
        <v>104</v>
      </c>
      <c r="I14" s="145">
        <v>49</v>
      </c>
      <c r="J14" s="158">
        <v>250</v>
      </c>
      <c r="K14" s="145">
        <v>275</v>
      </c>
      <c r="L14" s="145">
        <v>5</v>
      </c>
      <c r="M14" s="145">
        <v>26</v>
      </c>
      <c r="N14" s="144">
        <v>29</v>
      </c>
      <c r="O14" s="145">
        <v>715</v>
      </c>
      <c r="P14" s="145">
        <v>468</v>
      </c>
      <c r="Q14" s="145">
        <v>63</v>
      </c>
      <c r="R14" s="146">
        <f t="shared" si="0"/>
        <v>3095</v>
      </c>
    </row>
    <row r="15" spans="1:18" ht="18.75" customHeight="1">
      <c r="A15" s="351" t="s">
        <v>15</v>
      </c>
      <c r="B15" s="141">
        <v>1329</v>
      </c>
      <c r="C15" s="141">
        <v>306</v>
      </c>
      <c r="D15" s="141">
        <v>6030</v>
      </c>
      <c r="E15" s="141">
        <v>3302</v>
      </c>
      <c r="F15" s="141">
        <v>3421</v>
      </c>
      <c r="G15" s="141">
        <v>387</v>
      </c>
      <c r="H15" s="345" t="s">
        <v>87</v>
      </c>
      <c r="I15" s="141">
        <v>381</v>
      </c>
      <c r="J15" s="156">
        <v>11</v>
      </c>
      <c r="K15" s="141">
        <v>50</v>
      </c>
      <c r="L15" s="148">
        <v>7</v>
      </c>
      <c r="M15" s="141">
        <v>90</v>
      </c>
      <c r="N15" s="141">
        <v>238</v>
      </c>
      <c r="O15" s="141">
        <v>3830</v>
      </c>
      <c r="P15" s="141">
        <v>2049</v>
      </c>
      <c r="Q15" s="141">
        <v>179</v>
      </c>
      <c r="R15" s="142">
        <f t="shared" si="0"/>
        <v>21610</v>
      </c>
    </row>
    <row r="16" spans="1:18" ht="18.75" customHeight="1">
      <c r="A16" s="352"/>
      <c r="B16" s="145">
        <v>248</v>
      </c>
      <c r="C16" s="145">
        <v>26</v>
      </c>
      <c r="D16" s="145">
        <v>355</v>
      </c>
      <c r="E16" s="145">
        <v>217</v>
      </c>
      <c r="F16" s="145">
        <v>260</v>
      </c>
      <c r="G16" s="145">
        <v>0</v>
      </c>
      <c r="H16" s="346"/>
      <c r="I16" s="145">
        <v>31</v>
      </c>
      <c r="J16" s="157">
        <v>0</v>
      </c>
      <c r="K16" s="145">
        <v>1</v>
      </c>
      <c r="L16" s="144">
        <v>0</v>
      </c>
      <c r="M16" s="145">
        <v>4</v>
      </c>
      <c r="N16" s="144">
        <v>29</v>
      </c>
      <c r="O16" s="145">
        <v>536</v>
      </c>
      <c r="P16" s="145">
        <v>343</v>
      </c>
      <c r="Q16" s="145">
        <v>52</v>
      </c>
      <c r="R16" s="146">
        <f t="shared" si="0"/>
        <v>2102</v>
      </c>
    </row>
    <row r="17" spans="1:18" ht="18.75" customHeight="1">
      <c r="A17" s="351" t="s">
        <v>16</v>
      </c>
      <c r="B17" s="141">
        <v>304</v>
      </c>
      <c r="C17" s="141">
        <v>1997</v>
      </c>
      <c r="D17" s="141">
        <v>2625</v>
      </c>
      <c r="E17" s="141">
        <v>274</v>
      </c>
      <c r="F17" s="141">
        <v>1887</v>
      </c>
      <c r="G17" s="141">
        <v>475</v>
      </c>
      <c r="H17" s="141">
        <v>269</v>
      </c>
      <c r="I17" s="345" t="s">
        <v>26</v>
      </c>
      <c r="J17" s="156">
        <v>16</v>
      </c>
      <c r="K17" s="141">
        <v>49</v>
      </c>
      <c r="L17" s="148">
        <v>4</v>
      </c>
      <c r="M17" s="141">
        <v>61</v>
      </c>
      <c r="N17" s="148">
        <v>24</v>
      </c>
      <c r="O17" s="141">
        <v>791</v>
      </c>
      <c r="P17" s="141">
        <v>1229</v>
      </c>
      <c r="Q17" s="141">
        <v>47</v>
      </c>
      <c r="R17" s="142">
        <f t="shared" si="0"/>
        <v>10052</v>
      </c>
    </row>
    <row r="18" spans="1:18" ht="18.75" customHeight="1">
      <c r="A18" s="352"/>
      <c r="B18" s="145">
        <v>56</v>
      </c>
      <c r="C18" s="145">
        <v>344</v>
      </c>
      <c r="D18" s="145">
        <v>249</v>
      </c>
      <c r="E18" s="145">
        <v>43</v>
      </c>
      <c r="F18" s="145">
        <v>121</v>
      </c>
      <c r="G18" s="145">
        <v>6</v>
      </c>
      <c r="H18" s="145">
        <v>135</v>
      </c>
      <c r="I18" s="346"/>
      <c r="J18" s="158">
        <v>2</v>
      </c>
      <c r="K18" s="145">
        <v>2</v>
      </c>
      <c r="L18" s="144">
        <v>0</v>
      </c>
      <c r="M18" s="144">
        <v>15</v>
      </c>
      <c r="N18" s="144">
        <v>14</v>
      </c>
      <c r="O18" s="145">
        <v>259</v>
      </c>
      <c r="P18" s="145">
        <v>147</v>
      </c>
      <c r="Q18" s="145">
        <v>33</v>
      </c>
      <c r="R18" s="146">
        <f t="shared" si="0"/>
        <v>1426</v>
      </c>
    </row>
    <row r="19" spans="1:18" ht="18.75" customHeight="1">
      <c r="A19" s="351" t="s">
        <v>17</v>
      </c>
      <c r="B19" s="141">
        <v>339</v>
      </c>
      <c r="C19" s="141">
        <v>593</v>
      </c>
      <c r="D19" s="141">
        <v>284</v>
      </c>
      <c r="E19" s="141">
        <v>88</v>
      </c>
      <c r="F19" s="141">
        <v>588</v>
      </c>
      <c r="G19" s="141">
        <v>2478</v>
      </c>
      <c r="H19" s="141">
        <v>49</v>
      </c>
      <c r="I19" s="141">
        <v>115</v>
      </c>
      <c r="J19" s="379" t="s">
        <v>87</v>
      </c>
      <c r="K19" s="141">
        <v>512</v>
      </c>
      <c r="L19" s="141">
        <v>157</v>
      </c>
      <c r="M19" s="141">
        <v>100</v>
      </c>
      <c r="N19" s="148">
        <v>5</v>
      </c>
      <c r="O19" s="141">
        <v>268</v>
      </c>
      <c r="P19" s="141">
        <v>297</v>
      </c>
      <c r="Q19" s="141">
        <v>23</v>
      </c>
      <c r="R19" s="142">
        <f t="shared" si="0"/>
        <v>5896</v>
      </c>
    </row>
    <row r="20" spans="1:18" ht="18.75" customHeight="1">
      <c r="A20" s="352"/>
      <c r="B20" s="145">
        <v>50</v>
      </c>
      <c r="C20" s="145">
        <v>35</v>
      </c>
      <c r="D20" s="145">
        <v>44</v>
      </c>
      <c r="E20" s="145">
        <v>25</v>
      </c>
      <c r="F20" s="145">
        <v>46</v>
      </c>
      <c r="G20" s="145">
        <v>186</v>
      </c>
      <c r="H20" s="145">
        <v>11</v>
      </c>
      <c r="I20" s="145">
        <v>4</v>
      </c>
      <c r="J20" s="380"/>
      <c r="K20" s="145">
        <v>30</v>
      </c>
      <c r="L20" s="145">
        <v>0</v>
      </c>
      <c r="M20" s="144">
        <v>0</v>
      </c>
      <c r="N20" s="144">
        <v>5</v>
      </c>
      <c r="O20" s="145">
        <v>164</v>
      </c>
      <c r="P20" s="145">
        <v>113</v>
      </c>
      <c r="Q20" s="145">
        <v>9</v>
      </c>
      <c r="R20" s="146">
        <f t="shared" si="0"/>
        <v>722</v>
      </c>
    </row>
    <row r="21" spans="1:18" ht="18.75" customHeight="1">
      <c r="A21" s="351" t="s">
        <v>18</v>
      </c>
      <c r="B21" s="141">
        <v>495</v>
      </c>
      <c r="C21" s="141">
        <v>298</v>
      </c>
      <c r="D21" s="141">
        <v>198</v>
      </c>
      <c r="E21" s="141">
        <v>88</v>
      </c>
      <c r="F21" s="141">
        <v>577</v>
      </c>
      <c r="G21" s="141">
        <v>2290</v>
      </c>
      <c r="H21" s="141">
        <v>37</v>
      </c>
      <c r="I21" s="141">
        <v>55</v>
      </c>
      <c r="J21" s="156">
        <v>529</v>
      </c>
      <c r="K21" s="345" t="s">
        <v>204</v>
      </c>
      <c r="L21" s="141">
        <v>303</v>
      </c>
      <c r="M21" s="141">
        <v>141</v>
      </c>
      <c r="N21" s="148">
        <v>6</v>
      </c>
      <c r="O21" s="141">
        <v>351</v>
      </c>
      <c r="P21" s="141">
        <v>507</v>
      </c>
      <c r="Q21" s="141">
        <v>23</v>
      </c>
      <c r="R21" s="142">
        <f t="shared" si="0"/>
        <v>5898</v>
      </c>
    </row>
    <row r="22" spans="1:18" ht="18.75" customHeight="1">
      <c r="A22" s="352"/>
      <c r="B22" s="145">
        <v>63</v>
      </c>
      <c r="C22" s="145">
        <v>6</v>
      </c>
      <c r="D22" s="145">
        <v>30</v>
      </c>
      <c r="E22" s="145">
        <v>24</v>
      </c>
      <c r="F22" s="145">
        <v>42</v>
      </c>
      <c r="G22" s="145">
        <v>235</v>
      </c>
      <c r="H22" s="145">
        <v>16</v>
      </c>
      <c r="I22" s="145">
        <v>4</v>
      </c>
      <c r="J22" s="158">
        <v>43</v>
      </c>
      <c r="K22" s="346"/>
      <c r="L22" s="145">
        <v>1</v>
      </c>
      <c r="M22" s="144">
        <v>6</v>
      </c>
      <c r="N22" s="144">
        <v>8</v>
      </c>
      <c r="O22" s="145">
        <v>148</v>
      </c>
      <c r="P22" s="145">
        <v>118</v>
      </c>
      <c r="Q22" s="145">
        <v>13</v>
      </c>
      <c r="R22" s="146">
        <f t="shared" si="0"/>
        <v>757</v>
      </c>
    </row>
    <row r="23" spans="1:18" ht="18.75" customHeight="1">
      <c r="A23" s="351" t="s">
        <v>19</v>
      </c>
      <c r="B23" s="141">
        <v>291</v>
      </c>
      <c r="C23" s="141">
        <v>97</v>
      </c>
      <c r="D23" s="141">
        <v>80</v>
      </c>
      <c r="E23" s="141">
        <v>30</v>
      </c>
      <c r="F23" s="141">
        <v>255</v>
      </c>
      <c r="G23" s="141">
        <v>767</v>
      </c>
      <c r="H23" s="141">
        <v>15</v>
      </c>
      <c r="I23" s="141">
        <v>22</v>
      </c>
      <c r="J23" s="156">
        <v>157</v>
      </c>
      <c r="K23" s="141">
        <v>520</v>
      </c>
      <c r="L23" s="345" t="s">
        <v>204</v>
      </c>
      <c r="M23" s="141">
        <v>228</v>
      </c>
      <c r="N23" s="148">
        <v>2</v>
      </c>
      <c r="O23" s="141">
        <v>171</v>
      </c>
      <c r="P23" s="141">
        <v>959</v>
      </c>
      <c r="Q23" s="141">
        <v>16</v>
      </c>
      <c r="R23" s="142">
        <f t="shared" si="0"/>
        <v>3610</v>
      </c>
    </row>
    <row r="24" spans="1:18" ht="18.75" customHeight="1">
      <c r="A24" s="352"/>
      <c r="B24" s="145">
        <v>67</v>
      </c>
      <c r="C24" s="145">
        <v>6</v>
      </c>
      <c r="D24" s="145">
        <v>19</v>
      </c>
      <c r="E24" s="145">
        <v>14</v>
      </c>
      <c r="F24" s="145">
        <v>30</v>
      </c>
      <c r="G24" s="145">
        <v>137</v>
      </c>
      <c r="H24" s="145">
        <v>5</v>
      </c>
      <c r="I24" s="144">
        <v>2</v>
      </c>
      <c r="J24" s="158">
        <v>25</v>
      </c>
      <c r="K24" s="145">
        <v>133</v>
      </c>
      <c r="L24" s="346"/>
      <c r="M24" s="145">
        <v>8</v>
      </c>
      <c r="N24" s="144">
        <v>3</v>
      </c>
      <c r="O24" s="145">
        <v>101</v>
      </c>
      <c r="P24" s="145">
        <v>146</v>
      </c>
      <c r="Q24" s="145">
        <v>4</v>
      </c>
      <c r="R24" s="146">
        <f t="shared" si="0"/>
        <v>700</v>
      </c>
    </row>
    <row r="25" spans="1:18" ht="18.75" customHeight="1">
      <c r="A25" s="351" t="s">
        <v>20</v>
      </c>
      <c r="B25" s="141">
        <v>3206</v>
      </c>
      <c r="C25" s="141">
        <v>55</v>
      </c>
      <c r="D25" s="141">
        <v>467</v>
      </c>
      <c r="E25" s="141">
        <v>284</v>
      </c>
      <c r="F25" s="141">
        <v>586</v>
      </c>
      <c r="G25" s="141">
        <v>1163</v>
      </c>
      <c r="H25" s="141">
        <v>55</v>
      </c>
      <c r="I25" s="141">
        <v>25</v>
      </c>
      <c r="J25" s="156">
        <v>20</v>
      </c>
      <c r="K25" s="141">
        <v>106</v>
      </c>
      <c r="L25" s="141">
        <v>67</v>
      </c>
      <c r="M25" s="345" t="s">
        <v>87</v>
      </c>
      <c r="N25" s="141">
        <v>15</v>
      </c>
      <c r="O25" s="141">
        <v>674</v>
      </c>
      <c r="P25" s="141">
        <v>2320</v>
      </c>
      <c r="Q25" s="141">
        <v>94</v>
      </c>
      <c r="R25" s="142">
        <f t="shared" si="0"/>
        <v>9137</v>
      </c>
    </row>
    <row r="26" spans="1:18" ht="18.75" customHeight="1">
      <c r="A26" s="352"/>
      <c r="B26" s="145">
        <v>342</v>
      </c>
      <c r="C26" s="144">
        <v>0</v>
      </c>
      <c r="D26" s="145">
        <v>103</v>
      </c>
      <c r="E26" s="145">
        <v>55</v>
      </c>
      <c r="F26" s="145">
        <v>134</v>
      </c>
      <c r="G26" s="145">
        <v>12</v>
      </c>
      <c r="H26" s="145">
        <v>12</v>
      </c>
      <c r="I26" s="144">
        <v>1</v>
      </c>
      <c r="J26" s="157">
        <v>0</v>
      </c>
      <c r="K26" s="145">
        <v>1</v>
      </c>
      <c r="L26" s="144">
        <v>0</v>
      </c>
      <c r="M26" s="346"/>
      <c r="N26" s="144">
        <v>8</v>
      </c>
      <c r="O26" s="145">
        <v>259</v>
      </c>
      <c r="P26" s="145">
        <v>361</v>
      </c>
      <c r="Q26" s="145">
        <v>33</v>
      </c>
      <c r="R26" s="146">
        <f t="shared" si="0"/>
        <v>1321</v>
      </c>
    </row>
    <row r="27" spans="1:18" ht="18.75" customHeight="1">
      <c r="A27" s="351" t="s">
        <v>172</v>
      </c>
      <c r="B27" s="141">
        <v>293</v>
      </c>
      <c r="C27" s="148">
        <v>22</v>
      </c>
      <c r="D27" s="141">
        <v>562</v>
      </c>
      <c r="E27" s="141">
        <v>5908</v>
      </c>
      <c r="F27" s="141">
        <v>161</v>
      </c>
      <c r="G27" s="141">
        <v>21</v>
      </c>
      <c r="H27" s="141">
        <v>108</v>
      </c>
      <c r="I27" s="148">
        <v>20</v>
      </c>
      <c r="J27" s="159">
        <v>1</v>
      </c>
      <c r="K27" s="148">
        <v>5</v>
      </c>
      <c r="L27" s="148">
        <v>0</v>
      </c>
      <c r="M27" s="141">
        <v>12</v>
      </c>
      <c r="N27" s="345" t="s">
        <v>87</v>
      </c>
      <c r="O27" s="141">
        <v>3536</v>
      </c>
      <c r="P27" s="141">
        <v>2532</v>
      </c>
      <c r="Q27" s="141">
        <v>129</v>
      </c>
      <c r="R27" s="142">
        <f t="shared" si="0"/>
        <v>13310</v>
      </c>
    </row>
    <row r="28" spans="1:18" ht="18.75" customHeight="1">
      <c r="A28" s="352"/>
      <c r="B28" s="145">
        <v>50</v>
      </c>
      <c r="C28" s="144">
        <v>2</v>
      </c>
      <c r="D28" s="145">
        <v>86</v>
      </c>
      <c r="E28" s="145">
        <v>641</v>
      </c>
      <c r="F28" s="145">
        <v>8</v>
      </c>
      <c r="G28" s="145">
        <v>0</v>
      </c>
      <c r="H28" s="145">
        <v>15</v>
      </c>
      <c r="I28" s="144">
        <v>1</v>
      </c>
      <c r="J28" s="157">
        <v>0</v>
      </c>
      <c r="K28" s="144">
        <v>0</v>
      </c>
      <c r="L28" s="144">
        <v>0</v>
      </c>
      <c r="M28" s="144">
        <v>0</v>
      </c>
      <c r="N28" s="346"/>
      <c r="O28" s="145">
        <v>575</v>
      </c>
      <c r="P28" s="145">
        <v>417</v>
      </c>
      <c r="Q28" s="145">
        <v>19</v>
      </c>
      <c r="R28" s="146">
        <f t="shared" si="0"/>
        <v>1814</v>
      </c>
    </row>
    <row r="29" spans="1:18" ht="18.75" customHeight="1">
      <c r="A29" s="351" t="s">
        <v>23</v>
      </c>
      <c r="B29" s="141">
        <v>3457</v>
      </c>
      <c r="C29" s="141">
        <v>636</v>
      </c>
      <c r="D29" s="141">
        <v>6521</v>
      </c>
      <c r="E29" s="141">
        <v>9083</v>
      </c>
      <c r="F29" s="141">
        <v>2523</v>
      </c>
      <c r="G29" s="141">
        <v>383</v>
      </c>
      <c r="H29" s="141">
        <v>1086</v>
      </c>
      <c r="I29" s="141">
        <v>328</v>
      </c>
      <c r="J29" s="156">
        <v>23</v>
      </c>
      <c r="K29" s="141">
        <v>36</v>
      </c>
      <c r="L29" s="141">
        <v>11</v>
      </c>
      <c r="M29" s="141">
        <v>133</v>
      </c>
      <c r="N29" s="141">
        <v>2677</v>
      </c>
      <c r="O29" s="345" t="s">
        <v>26</v>
      </c>
      <c r="P29" s="141">
        <v>111417</v>
      </c>
      <c r="Q29" s="141">
        <v>15238</v>
      </c>
      <c r="R29" s="142">
        <f t="shared" si="0"/>
        <v>153552</v>
      </c>
    </row>
    <row r="30" spans="1:18" ht="18.75" customHeight="1">
      <c r="A30" s="352"/>
      <c r="B30" s="145">
        <v>322</v>
      </c>
      <c r="C30" s="145">
        <v>8</v>
      </c>
      <c r="D30" s="145">
        <v>656</v>
      </c>
      <c r="E30" s="145">
        <v>2075</v>
      </c>
      <c r="F30" s="145">
        <v>119</v>
      </c>
      <c r="G30" s="145">
        <v>4</v>
      </c>
      <c r="H30" s="145">
        <v>79</v>
      </c>
      <c r="I30" s="145">
        <v>31</v>
      </c>
      <c r="J30" s="157">
        <v>0</v>
      </c>
      <c r="K30" s="144">
        <v>0</v>
      </c>
      <c r="L30" s="144">
        <v>0</v>
      </c>
      <c r="M30" s="145">
        <v>0</v>
      </c>
      <c r="N30" s="144">
        <v>961</v>
      </c>
      <c r="O30" s="346"/>
      <c r="P30" s="145">
        <v>20863</v>
      </c>
      <c r="Q30" s="145">
        <v>2474</v>
      </c>
      <c r="R30" s="146">
        <f t="shared" si="0"/>
        <v>27592</v>
      </c>
    </row>
    <row r="31" spans="1:18" ht="18.75" customHeight="1">
      <c r="A31" s="384" t="s">
        <v>71</v>
      </c>
      <c r="B31" s="141">
        <v>10480</v>
      </c>
      <c r="C31" s="149">
        <v>3703</v>
      </c>
      <c r="D31" s="141">
        <v>15436</v>
      </c>
      <c r="E31" s="149">
        <v>13388</v>
      </c>
      <c r="F31" s="141">
        <v>5617</v>
      </c>
      <c r="G31" s="141">
        <v>2165</v>
      </c>
      <c r="H31" s="141">
        <v>1974</v>
      </c>
      <c r="I31" s="149">
        <v>1826</v>
      </c>
      <c r="J31" s="160">
        <v>148</v>
      </c>
      <c r="K31" s="149">
        <v>325</v>
      </c>
      <c r="L31" s="149">
        <v>437</v>
      </c>
      <c r="M31" s="141">
        <v>2757</v>
      </c>
      <c r="N31" s="149">
        <v>3943</v>
      </c>
      <c r="O31" s="149">
        <v>334927</v>
      </c>
      <c r="P31" s="349" t="s">
        <v>76</v>
      </c>
      <c r="Q31" s="149">
        <v>48803</v>
      </c>
      <c r="R31" s="150">
        <f t="shared" si="0"/>
        <v>445929</v>
      </c>
    </row>
    <row r="32" spans="1:18" ht="18.75" customHeight="1">
      <c r="A32" s="385"/>
      <c r="B32" s="145">
        <v>1960</v>
      </c>
      <c r="C32" s="151">
        <v>43</v>
      </c>
      <c r="D32" s="145">
        <v>2148</v>
      </c>
      <c r="E32" s="151">
        <v>3333</v>
      </c>
      <c r="F32" s="145">
        <v>595</v>
      </c>
      <c r="G32" s="145">
        <v>62</v>
      </c>
      <c r="H32" s="145">
        <v>391</v>
      </c>
      <c r="I32" s="151">
        <v>102</v>
      </c>
      <c r="J32" s="161">
        <v>17</v>
      </c>
      <c r="K32" s="151">
        <v>71</v>
      </c>
      <c r="L32" s="151">
        <v>3</v>
      </c>
      <c r="M32" s="145">
        <v>43</v>
      </c>
      <c r="N32" s="151">
        <v>1397</v>
      </c>
      <c r="O32" s="151">
        <v>48515</v>
      </c>
      <c r="P32" s="378"/>
      <c r="Q32" s="151">
        <v>6270</v>
      </c>
      <c r="R32" s="152">
        <f t="shared" si="0"/>
        <v>64950</v>
      </c>
    </row>
    <row r="33" spans="1:18" ht="18.75" customHeight="1">
      <c r="A33" s="351" t="s">
        <v>24</v>
      </c>
      <c r="B33" s="141">
        <v>960</v>
      </c>
      <c r="C33" s="141">
        <v>316</v>
      </c>
      <c r="D33" s="141">
        <v>944</v>
      </c>
      <c r="E33" s="149">
        <v>2338</v>
      </c>
      <c r="F33" s="141">
        <v>417</v>
      </c>
      <c r="G33" s="141">
        <v>148</v>
      </c>
      <c r="H33" s="141">
        <v>150</v>
      </c>
      <c r="I33" s="141">
        <v>66</v>
      </c>
      <c r="J33" s="160">
        <v>20</v>
      </c>
      <c r="K33" s="149">
        <v>15</v>
      </c>
      <c r="L33" s="149">
        <v>6</v>
      </c>
      <c r="M33" s="141">
        <v>68</v>
      </c>
      <c r="N33" s="149">
        <v>250</v>
      </c>
      <c r="O33" s="149">
        <v>90397</v>
      </c>
      <c r="P33" s="149">
        <v>66061</v>
      </c>
      <c r="Q33" s="349" t="s">
        <v>76</v>
      </c>
      <c r="R33" s="150">
        <f t="shared" si="0"/>
        <v>162156</v>
      </c>
    </row>
    <row r="34" spans="1:18" ht="18.75" customHeight="1">
      <c r="A34" s="352"/>
      <c r="B34" s="145">
        <v>359</v>
      </c>
      <c r="C34" s="145">
        <v>6</v>
      </c>
      <c r="D34" s="145">
        <v>154</v>
      </c>
      <c r="E34" s="151">
        <v>896</v>
      </c>
      <c r="F34" s="145">
        <v>15</v>
      </c>
      <c r="G34" s="145">
        <v>11</v>
      </c>
      <c r="H34" s="145">
        <v>22</v>
      </c>
      <c r="I34" s="145">
        <v>12</v>
      </c>
      <c r="J34" s="162">
        <v>0</v>
      </c>
      <c r="K34" s="151">
        <v>0</v>
      </c>
      <c r="L34" s="163">
        <v>0</v>
      </c>
      <c r="M34" s="145">
        <v>0</v>
      </c>
      <c r="N34" s="163">
        <v>448</v>
      </c>
      <c r="O34" s="151">
        <v>18334</v>
      </c>
      <c r="P34" s="151">
        <v>9534</v>
      </c>
      <c r="Q34" s="378"/>
      <c r="R34" s="152">
        <f t="shared" si="0"/>
        <v>29791</v>
      </c>
    </row>
    <row r="35" spans="1:18" ht="18.75" customHeight="1">
      <c r="A35" s="351" t="s">
        <v>25</v>
      </c>
      <c r="B35" s="141">
        <f>B5+B7+B9+B11+B13+B15+B17+B19+B21+B23+B25+B27+B29+B31+B33</f>
        <v>37945</v>
      </c>
      <c r="C35" s="149">
        <f>C3+C7+C9+C11+C13+C15+C17+C19+C21+C23+C25+C27+C29+C31+C33</f>
        <v>14943</v>
      </c>
      <c r="D35" s="141">
        <f>D3+D5+D9+D11+D13+D15+D17+D19+D21+D23+D25+D27+D29+D31+D33</f>
        <v>51774</v>
      </c>
      <c r="E35" s="149">
        <f>E3+E5+E7+E11+E13+E15+E17+E19+E21+E23+E25+E27+E29+E31+E33</f>
        <v>57067</v>
      </c>
      <c r="F35" s="141">
        <f>F3+F5+F7+F9+F13+F15+F17+F19+F21+F23+F25+F27+F29+F31+F33</f>
        <v>39673</v>
      </c>
      <c r="G35" s="141">
        <f>G3+G5+G7+G9+G11+G15+G17+G19+G21+G23+G25+G27+G29+G31+G33</f>
        <v>22273</v>
      </c>
      <c r="H35" s="141">
        <f>H3+H5+H7+H9+H11+H13+H17+H19+H21+H23+H25+H27+H29+H31+H33</f>
        <v>11605</v>
      </c>
      <c r="I35" s="149">
        <f>I3+I5+I7+I9+I11+I13+I15+I19+I21+I23+I25+I27+I29+I31+I33</f>
        <v>8540</v>
      </c>
      <c r="J35" s="160">
        <f>J3+J5+J7+J9+J11+J13+J15+J17+J21+J23+J25+J27+J29+J31+J33</f>
        <v>2230</v>
      </c>
      <c r="K35" s="149">
        <f>K3+K5+K7+K9+K11+K13+K15+K17+K19+K23+K25+K27+K29+K31+K33</f>
        <v>3836</v>
      </c>
      <c r="L35" s="149">
        <f>L3+L5+L7+L9+L11+L13+L15+L17+L19+L21+L25+L27+L29+L31+L33</f>
        <v>1487</v>
      </c>
      <c r="M35" s="141">
        <f>M3+M5+M7+M9+M11+M13+M15+M17+M19+M21+M23+M27+M29+M31+M33</f>
        <v>11479</v>
      </c>
      <c r="N35" s="149">
        <f>N3+N5+N7+N9+N11+N13+N15+N17+N19+N21+N23+N25+N29+N31+N33</f>
        <v>15837</v>
      </c>
      <c r="O35" s="149">
        <f>O3+O5+O7+O9+O11+O13+O15+O17+O19+O21+O23+O25+O27+O31+O33</f>
        <v>468805</v>
      </c>
      <c r="P35" s="149">
        <f>P3+P5+P7+P9+P11+P13+P15+P17+P19+P21+P23+P25+P27+P29+P33</f>
        <v>213150</v>
      </c>
      <c r="Q35" s="149">
        <f>Q3+Q5+Q7+Q9+Q11+Q13+Q15+Q17+Q19+Q21+Q23+Q25+Q27+Q29+Q31</f>
        <v>67122</v>
      </c>
      <c r="R35" s="347" t="s">
        <v>87</v>
      </c>
    </row>
    <row r="36" spans="1:18" ht="18.75" customHeight="1" thickBot="1">
      <c r="A36" s="383"/>
      <c r="B36" s="154">
        <f>B6+B8+B10+B12+B14+B16+B18+B20+B22+B24+B26+B28+B30+B32+B34</f>
        <v>6327</v>
      </c>
      <c r="C36" s="155">
        <f>C4+C8+C10+C12+C14+C16+C18+C20+C22+C24+C26+C28+C30+C32+C34</f>
        <v>859</v>
      </c>
      <c r="D36" s="154">
        <f>D4+D6+D10+D12+D14+D16+D18+D20+D22+D24+D26+D28+D30+D32+D34</f>
        <v>5626</v>
      </c>
      <c r="E36" s="155">
        <f>E4+E6+E8+E12+E14+E16+E18+E20+E22+E24+E26+E28+E30+E32+E34</f>
        <v>8986</v>
      </c>
      <c r="F36" s="154">
        <f>F4+F6+F8+F10+F14+F16+F18+F20+F22+F24+F26+F28+F30+F32+F34</f>
        <v>3788</v>
      </c>
      <c r="G36" s="154">
        <f>G4+G6+G8+G10+G12+G16+G18+G20+G22+G24+G26+G28+G30+G32+G34</f>
        <v>1217</v>
      </c>
      <c r="H36" s="154">
        <f>H4+H6+H8+H10+H12+H14+H18+H20+H22+H24+H26+H28+H30+H32+H34</f>
        <v>2566</v>
      </c>
      <c r="I36" s="155">
        <f>I4+I6+I8+I10+I12+I14+I16+I20+I22+I24+I26+I28+I30+I32+I34</f>
        <v>600</v>
      </c>
      <c r="J36" s="164">
        <f>J4+J6+J8+J10+J12+J14+J16+J18+J22+J24+J26+J28+J30+J32+J34</f>
        <v>344</v>
      </c>
      <c r="K36" s="155">
        <f>K4+K6+K8+K10+K12+K14+K16+K18+K20+K24+K26+K28+K30+K32+K34</f>
        <v>530</v>
      </c>
      <c r="L36" s="155">
        <f>L4+L6+L8+L10+L12+L14+L16+L18+L20+L22+L26+L28+L30+L32+L34</f>
        <v>9</v>
      </c>
      <c r="M36" s="154">
        <f>M4+M6+M8+M10+M12+M14+M16+M18+M20+M22+M24+M28+M30+M32+M34</f>
        <v>378</v>
      </c>
      <c r="N36" s="155">
        <f>N4+N6+N8+N10+N12+N14+N16+N18+N20+N22+N24+N26+N30+N32+N34</f>
        <v>3673</v>
      </c>
      <c r="O36" s="155">
        <f>O4+O6+O8+O10+O12+O14+O16+O18+O20+O22+O24+O26+O28+O32+O34</f>
        <v>77939</v>
      </c>
      <c r="P36" s="155">
        <f>P4+P6+P8+P10+P12+P14+P16+P18+P20+P22+P24+P26+P28+P30+P34</f>
        <v>38486</v>
      </c>
      <c r="Q36" s="155">
        <f>Q4+Q6+Q8+Q10+Q12+Q14+Q16+Q18+Q20+Q22+Q24+Q26+Q28+Q30+Q32</f>
        <v>9753</v>
      </c>
      <c r="R36" s="348"/>
    </row>
    <row r="37" spans="2:18" ht="18.75" customHeight="1">
      <c r="B37" s="381" t="s">
        <v>27</v>
      </c>
      <c r="C37" s="381"/>
      <c r="D37" s="381"/>
      <c r="E37" s="381"/>
      <c r="F37" s="381"/>
      <c r="G37" s="381"/>
      <c r="H37" s="381"/>
      <c r="I37" s="381"/>
      <c r="J37" s="34" t="s">
        <v>189</v>
      </c>
      <c r="L37" s="58"/>
      <c r="R37" s="47"/>
    </row>
    <row r="38" spans="2:18" ht="18.75" customHeight="1">
      <c r="B38" s="382" t="s">
        <v>28</v>
      </c>
      <c r="C38" s="382"/>
      <c r="D38" s="382"/>
      <c r="E38" s="382"/>
      <c r="F38" s="382"/>
      <c r="G38" s="382"/>
      <c r="H38" s="382"/>
      <c r="I38" s="382"/>
      <c r="L38" s="58"/>
      <c r="R38" s="47"/>
    </row>
  </sheetData>
  <mergeCells count="36">
    <mergeCell ref="A35:A36"/>
    <mergeCell ref="A17:A18"/>
    <mergeCell ref="A19:A20"/>
    <mergeCell ref="A31:A32"/>
    <mergeCell ref="D7:D8"/>
    <mergeCell ref="B37:I37"/>
    <mergeCell ref="B38:I38"/>
    <mergeCell ref="I17:I18"/>
    <mergeCell ref="F11:F12"/>
    <mergeCell ref="G13:G14"/>
    <mergeCell ref="H15:H16"/>
    <mergeCell ref="E9:E10"/>
    <mergeCell ref="L23:L24"/>
    <mergeCell ref="M25:M26"/>
    <mergeCell ref="Q33:Q34"/>
    <mergeCell ref="J19:J20"/>
    <mergeCell ref="K21:K22"/>
    <mergeCell ref="R35:R36"/>
    <mergeCell ref="N27:N28"/>
    <mergeCell ref="O29:O30"/>
    <mergeCell ref="P31:P32"/>
    <mergeCell ref="A11:A12"/>
    <mergeCell ref="A9:A10"/>
    <mergeCell ref="A33:A34"/>
    <mergeCell ref="A21:A22"/>
    <mergeCell ref="A23:A24"/>
    <mergeCell ref="A25:A26"/>
    <mergeCell ref="A27:A28"/>
    <mergeCell ref="A29:A30"/>
    <mergeCell ref="A13:A14"/>
    <mergeCell ref="A15:A16"/>
    <mergeCell ref="A3:A4"/>
    <mergeCell ref="A5:A6"/>
    <mergeCell ref="A7:A8"/>
    <mergeCell ref="C5:C6"/>
    <mergeCell ref="B3:B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colBreaks count="1" manualBreakCount="1">
    <brk id="9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showGridLines="0" zoomScaleSheetLayoutView="100" workbookViewId="0" topLeftCell="A1">
      <selection activeCell="A3" sqref="A3"/>
    </sheetView>
  </sheetViews>
  <sheetFormatPr defaultColWidth="8.796875" defaultRowHeight="22.5" customHeight="1"/>
  <cols>
    <col min="1" max="1" width="11" style="30" customWidth="1"/>
    <col min="2" max="2" width="10.59765625" style="30" customWidth="1"/>
    <col min="3" max="6" width="8.296875" style="30" customWidth="1"/>
    <col min="7" max="7" width="8.8984375" style="30" customWidth="1"/>
    <col min="8" max="8" width="9.3984375" style="30" customWidth="1"/>
    <col min="9" max="11" width="8.296875" style="30" customWidth="1"/>
    <col min="12" max="12" width="8.69921875" style="30" customWidth="1"/>
    <col min="13" max="14" width="8.296875" style="30" customWidth="1"/>
    <col min="15" max="16" width="9" style="30" customWidth="1"/>
    <col min="17" max="18" width="8.296875" style="30" customWidth="1"/>
    <col min="19" max="19" width="8.69921875" style="30" customWidth="1"/>
    <col min="20" max="21" width="8.296875" style="30" customWidth="1"/>
    <col min="22" max="16384" width="9.09765625" style="30" customWidth="1"/>
  </cols>
  <sheetData>
    <row r="1" s="45" customFormat="1" ht="21.75" customHeight="1">
      <c r="A1" s="44" t="s">
        <v>29</v>
      </c>
    </row>
    <row r="2" spans="1:21" ht="21.75" customHeight="1" thickBot="1">
      <c r="A2" s="201" t="s">
        <v>395</v>
      </c>
      <c r="U2" s="47" t="s">
        <v>282</v>
      </c>
    </row>
    <row r="3" spans="1:21" s="46" customFormat="1" ht="55.5" customHeight="1">
      <c r="A3" s="138"/>
      <c r="B3" s="196" t="s">
        <v>372</v>
      </c>
      <c r="C3" s="196" t="s">
        <v>396</v>
      </c>
      <c r="D3" s="196" t="s">
        <v>397</v>
      </c>
      <c r="E3" s="196" t="s">
        <v>398</v>
      </c>
      <c r="F3" s="196" t="s">
        <v>399</v>
      </c>
      <c r="G3" s="196" t="s">
        <v>400</v>
      </c>
      <c r="H3" s="196" t="s">
        <v>401</v>
      </c>
      <c r="I3" s="200" t="s">
        <v>402</v>
      </c>
      <c r="J3" s="200" t="s">
        <v>184</v>
      </c>
      <c r="K3" s="203" t="s">
        <v>283</v>
      </c>
      <c r="L3" s="200" t="s">
        <v>192</v>
      </c>
      <c r="M3" s="200" t="s">
        <v>191</v>
      </c>
      <c r="N3" s="196" t="s">
        <v>186</v>
      </c>
      <c r="O3" s="200" t="s">
        <v>193</v>
      </c>
      <c r="P3" s="200" t="s">
        <v>284</v>
      </c>
      <c r="Q3" s="200" t="s">
        <v>285</v>
      </c>
      <c r="R3" s="200" t="s">
        <v>187</v>
      </c>
      <c r="S3" s="204" t="s">
        <v>188</v>
      </c>
      <c r="T3" s="204" t="s">
        <v>445</v>
      </c>
      <c r="U3" s="202" t="s">
        <v>344</v>
      </c>
    </row>
    <row r="4" spans="1:21" ht="19.5" customHeight="1">
      <c r="A4" s="139" t="s">
        <v>10</v>
      </c>
      <c r="B4" s="165">
        <f>SUM(C4:U4)</f>
        <v>190571</v>
      </c>
      <c r="C4" s="165">
        <v>3549</v>
      </c>
      <c r="D4" s="165">
        <v>81</v>
      </c>
      <c r="E4" s="165">
        <v>7</v>
      </c>
      <c r="F4" s="165">
        <v>70</v>
      </c>
      <c r="G4" s="165">
        <v>14643</v>
      </c>
      <c r="H4" s="165">
        <v>62609</v>
      </c>
      <c r="I4" s="165">
        <v>965</v>
      </c>
      <c r="J4" s="165">
        <v>2040</v>
      </c>
      <c r="K4" s="173">
        <v>7910</v>
      </c>
      <c r="L4" s="165">
        <v>29913</v>
      </c>
      <c r="M4" s="165">
        <v>4253</v>
      </c>
      <c r="N4" s="165">
        <v>1734</v>
      </c>
      <c r="O4" s="165">
        <v>8693</v>
      </c>
      <c r="P4" s="165">
        <v>12173</v>
      </c>
      <c r="Q4" s="165">
        <v>7297</v>
      </c>
      <c r="R4" s="165">
        <v>1362</v>
      </c>
      <c r="S4" s="165">
        <v>26967</v>
      </c>
      <c r="T4" s="165">
        <v>3895</v>
      </c>
      <c r="U4" s="166">
        <v>2410</v>
      </c>
    </row>
    <row r="5" spans="1:21" ht="19.5" customHeight="1">
      <c r="A5" s="167" t="s">
        <v>11</v>
      </c>
      <c r="B5" s="168">
        <f aca="true" t="shared" si="0" ref="B5:B16">SUM(C5:U5)</f>
        <v>39108</v>
      </c>
      <c r="C5" s="168">
        <v>1695</v>
      </c>
      <c r="D5" s="169">
        <v>0</v>
      </c>
      <c r="E5" s="168">
        <v>197</v>
      </c>
      <c r="F5" s="168">
        <v>13</v>
      </c>
      <c r="G5" s="168">
        <v>2608</v>
      </c>
      <c r="H5" s="168">
        <v>16877</v>
      </c>
      <c r="I5" s="168">
        <v>115</v>
      </c>
      <c r="J5" s="168">
        <v>192</v>
      </c>
      <c r="K5" s="174">
        <v>1411</v>
      </c>
      <c r="L5" s="168">
        <v>5317</v>
      </c>
      <c r="M5" s="168">
        <v>505</v>
      </c>
      <c r="N5" s="168">
        <v>197</v>
      </c>
      <c r="O5" s="168">
        <v>1141</v>
      </c>
      <c r="P5" s="168">
        <v>2071</v>
      </c>
      <c r="Q5" s="168">
        <v>1022</v>
      </c>
      <c r="R5" s="168">
        <v>298</v>
      </c>
      <c r="S5" s="168">
        <v>4366</v>
      </c>
      <c r="T5" s="168">
        <v>695</v>
      </c>
      <c r="U5" s="67">
        <v>388</v>
      </c>
    </row>
    <row r="6" spans="1:21" ht="19.5" customHeight="1">
      <c r="A6" s="167" t="s">
        <v>12</v>
      </c>
      <c r="B6" s="168">
        <f t="shared" si="0"/>
        <v>75516</v>
      </c>
      <c r="C6" s="168">
        <v>1134</v>
      </c>
      <c r="D6" s="169">
        <v>0</v>
      </c>
      <c r="E6" s="168">
        <v>5</v>
      </c>
      <c r="F6" s="168">
        <v>4</v>
      </c>
      <c r="G6" s="168">
        <v>4082</v>
      </c>
      <c r="H6" s="168">
        <v>31840</v>
      </c>
      <c r="I6" s="168">
        <v>171</v>
      </c>
      <c r="J6" s="168">
        <v>1021</v>
      </c>
      <c r="K6" s="174">
        <v>2722</v>
      </c>
      <c r="L6" s="168">
        <v>10051</v>
      </c>
      <c r="M6" s="168">
        <v>1089</v>
      </c>
      <c r="N6" s="168">
        <v>540</v>
      </c>
      <c r="O6" s="168">
        <v>3349</v>
      </c>
      <c r="P6" s="168">
        <v>4059</v>
      </c>
      <c r="Q6" s="168">
        <v>2706</v>
      </c>
      <c r="R6" s="168">
        <v>521</v>
      </c>
      <c r="S6" s="168">
        <v>9594</v>
      </c>
      <c r="T6" s="168">
        <v>1219</v>
      </c>
      <c r="U6" s="67">
        <v>1409</v>
      </c>
    </row>
    <row r="7" spans="1:21" ht="19.5" customHeight="1">
      <c r="A7" s="167" t="s">
        <v>173</v>
      </c>
      <c r="B7" s="168">
        <f>SUM(C7:U7)</f>
        <v>218366</v>
      </c>
      <c r="C7" s="168">
        <v>5197</v>
      </c>
      <c r="D7" s="169">
        <v>124</v>
      </c>
      <c r="E7" s="168">
        <v>17</v>
      </c>
      <c r="F7" s="168">
        <v>105</v>
      </c>
      <c r="G7" s="168">
        <v>12691</v>
      </c>
      <c r="H7" s="168">
        <v>93385</v>
      </c>
      <c r="I7" s="168">
        <v>440</v>
      </c>
      <c r="J7" s="168">
        <v>2019</v>
      </c>
      <c r="K7" s="174">
        <v>8150</v>
      </c>
      <c r="L7" s="168">
        <v>24934</v>
      </c>
      <c r="M7" s="168">
        <v>2701</v>
      </c>
      <c r="N7" s="168">
        <v>1405</v>
      </c>
      <c r="O7" s="168">
        <v>9815</v>
      </c>
      <c r="P7" s="168">
        <v>12334</v>
      </c>
      <c r="Q7" s="168">
        <v>7102</v>
      </c>
      <c r="R7" s="168">
        <v>1787</v>
      </c>
      <c r="S7" s="168">
        <v>28090</v>
      </c>
      <c r="T7" s="168">
        <v>4095</v>
      </c>
      <c r="U7" s="67">
        <v>3975</v>
      </c>
    </row>
    <row r="8" spans="1:21" ht="19.5" customHeight="1">
      <c r="A8" s="167" t="s">
        <v>13</v>
      </c>
      <c r="B8" s="168">
        <f t="shared" si="0"/>
        <v>90945</v>
      </c>
      <c r="C8" s="168">
        <v>2938</v>
      </c>
      <c r="D8" s="168">
        <v>5</v>
      </c>
      <c r="E8" s="168">
        <v>3</v>
      </c>
      <c r="F8" s="168">
        <v>59</v>
      </c>
      <c r="G8" s="168">
        <v>5482</v>
      </c>
      <c r="H8" s="168">
        <v>34539</v>
      </c>
      <c r="I8" s="168">
        <v>215</v>
      </c>
      <c r="J8" s="168">
        <v>953</v>
      </c>
      <c r="K8" s="174">
        <v>4071</v>
      </c>
      <c r="L8" s="168">
        <v>12640</v>
      </c>
      <c r="M8" s="168">
        <v>1614</v>
      </c>
      <c r="N8" s="168">
        <v>731</v>
      </c>
      <c r="O8" s="168">
        <v>3725</v>
      </c>
      <c r="P8" s="168">
        <v>5400</v>
      </c>
      <c r="Q8" s="168">
        <v>3104</v>
      </c>
      <c r="R8" s="168">
        <v>1004</v>
      </c>
      <c r="S8" s="168">
        <v>11290</v>
      </c>
      <c r="T8" s="168">
        <v>1862</v>
      </c>
      <c r="U8" s="67">
        <v>1310</v>
      </c>
    </row>
    <row r="9" spans="1:21" ht="19.5" customHeight="1">
      <c r="A9" s="167" t="s">
        <v>14</v>
      </c>
      <c r="B9" s="168">
        <f t="shared" si="0"/>
        <v>56876</v>
      </c>
      <c r="C9" s="168">
        <v>2772</v>
      </c>
      <c r="D9" s="168">
        <v>1</v>
      </c>
      <c r="E9" s="168">
        <v>91</v>
      </c>
      <c r="F9" s="168">
        <v>13</v>
      </c>
      <c r="G9" s="168">
        <v>4226</v>
      </c>
      <c r="H9" s="168">
        <v>22275</v>
      </c>
      <c r="I9" s="168">
        <v>168</v>
      </c>
      <c r="J9" s="168">
        <v>306</v>
      </c>
      <c r="K9" s="174">
        <v>1761</v>
      </c>
      <c r="L9" s="168">
        <v>7950</v>
      </c>
      <c r="M9" s="168">
        <v>906</v>
      </c>
      <c r="N9" s="168">
        <v>308</v>
      </c>
      <c r="O9" s="168">
        <v>2167</v>
      </c>
      <c r="P9" s="168">
        <v>3694</v>
      </c>
      <c r="Q9" s="168">
        <v>1868</v>
      </c>
      <c r="R9" s="168">
        <v>529</v>
      </c>
      <c r="S9" s="168">
        <v>6226</v>
      </c>
      <c r="T9" s="168">
        <v>1150</v>
      </c>
      <c r="U9" s="67">
        <v>465</v>
      </c>
    </row>
    <row r="10" spans="1:21" ht="19.5" customHeight="1">
      <c r="A10" s="167" t="s">
        <v>15</v>
      </c>
      <c r="B10" s="168">
        <f t="shared" si="0"/>
        <v>34333</v>
      </c>
      <c r="C10" s="168">
        <v>402</v>
      </c>
      <c r="D10" s="168">
        <v>3</v>
      </c>
      <c r="E10" s="168">
        <v>0</v>
      </c>
      <c r="F10" s="168">
        <v>2</v>
      </c>
      <c r="G10" s="168">
        <v>1958</v>
      </c>
      <c r="H10" s="168">
        <v>13692</v>
      </c>
      <c r="I10" s="168">
        <v>81</v>
      </c>
      <c r="J10" s="168">
        <v>474</v>
      </c>
      <c r="K10" s="174">
        <v>1591</v>
      </c>
      <c r="L10" s="168">
        <v>4910</v>
      </c>
      <c r="M10" s="168">
        <v>627</v>
      </c>
      <c r="N10" s="168">
        <v>239</v>
      </c>
      <c r="O10" s="168">
        <v>1444</v>
      </c>
      <c r="P10" s="168">
        <v>1866</v>
      </c>
      <c r="Q10" s="168">
        <v>1179</v>
      </c>
      <c r="R10" s="168">
        <v>215</v>
      </c>
      <c r="S10" s="168">
        <v>4363</v>
      </c>
      <c r="T10" s="168">
        <v>747</v>
      </c>
      <c r="U10" s="67">
        <v>540</v>
      </c>
    </row>
    <row r="11" spans="1:21" ht="19.5" customHeight="1">
      <c r="A11" s="167" t="s">
        <v>16</v>
      </c>
      <c r="B11" s="168">
        <f t="shared" si="0"/>
        <v>21550</v>
      </c>
      <c r="C11" s="168">
        <v>299</v>
      </c>
      <c r="D11" s="168">
        <v>0</v>
      </c>
      <c r="E11" s="168">
        <v>21</v>
      </c>
      <c r="F11" s="168">
        <v>5</v>
      </c>
      <c r="G11" s="168">
        <v>1389</v>
      </c>
      <c r="H11" s="168">
        <v>10000</v>
      </c>
      <c r="I11" s="168">
        <v>37</v>
      </c>
      <c r="J11" s="168">
        <v>157</v>
      </c>
      <c r="K11" s="174">
        <v>1061</v>
      </c>
      <c r="L11" s="168">
        <v>2791</v>
      </c>
      <c r="M11" s="168">
        <v>262</v>
      </c>
      <c r="N11" s="168">
        <v>135</v>
      </c>
      <c r="O11" s="168">
        <v>648</v>
      </c>
      <c r="P11" s="168">
        <v>1188</v>
      </c>
      <c r="Q11" s="168">
        <v>519</v>
      </c>
      <c r="R11" s="168">
        <v>149</v>
      </c>
      <c r="S11" s="168">
        <v>2343</v>
      </c>
      <c r="T11" s="168">
        <v>246</v>
      </c>
      <c r="U11" s="67">
        <v>300</v>
      </c>
    </row>
    <row r="12" spans="1:21" ht="19.5" customHeight="1">
      <c r="A12" s="167" t="s">
        <v>17</v>
      </c>
      <c r="B12" s="168">
        <f t="shared" si="0"/>
        <v>13185</v>
      </c>
      <c r="C12" s="168">
        <v>882</v>
      </c>
      <c r="D12" s="168">
        <v>0</v>
      </c>
      <c r="E12" s="168">
        <v>1176</v>
      </c>
      <c r="F12" s="168">
        <v>1</v>
      </c>
      <c r="G12" s="168">
        <v>1229</v>
      </c>
      <c r="H12" s="168">
        <v>3981</v>
      </c>
      <c r="I12" s="168">
        <v>15</v>
      </c>
      <c r="J12" s="168">
        <v>46</v>
      </c>
      <c r="K12" s="174">
        <v>352</v>
      </c>
      <c r="L12" s="168">
        <v>2159</v>
      </c>
      <c r="M12" s="168">
        <v>177</v>
      </c>
      <c r="N12" s="168">
        <v>45</v>
      </c>
      <c r="O12" s="168">
        <v>374</v>
      </c>
      <c r="P12" s="168">
        <v>789</v>
      </c>
      <c r="Q12" s="168">
        <v>377</v>
      </c>
      <c r="R12" s="168">
        <v>200</v>
      </c>
      <c r="S12" s="168">
        <v>1096</v>
      </c>
      <c r="T12" s="168">
        <v>261</v>
      </c>
      <c r="U12" s="67">
        <v>25</v>
      </c>
    </row>
    <row r="13" spans="1:21" ht="19.5" customHeight="1">
      <c r="A13" s="167" t="s">
        <v>18</v>
      </c>
      <c r="B13" s="168">
        <f t="shared" si="0"/>
        <v>12182</v>
      </c>
      <c r="C13" s="168">
        <v>1303</v>
      </c>
      <c r="D13" s="168">
        <v>0</v>
      </c>
      <c r="E13" s="168">
        <v>143</v>
      </c>
      <c r="F13" s="168">
        <v>3</v>
      </c>
      <c r="G13" s="168">
        <v>1096</v>
      </c>
      <c r="H13" s="168">
        <v>3768</v>
      </c>
      <c r="I13" s="168">
        <v>32</v>
      </c>
      <c r="J13" s="168">
        <v>52</v>
      </c>
      <c r="K13" s="174">
        <v>319</v>
      </c>
      <c r="L13" s="168">
        <v>1704</v>
      </c>
      <c r="M13" s="168">
        <v>207</v>
      </c>
      <c r="N13" s="168">
        <v>50</v>
      </c>
      <c r="O13" s="168">
        <v>521</v>
      </c>
      <c r="P13" s="168">
        <v>754</v>
      </c>
      <c r="Q13" s="168">
        <v>411</v>
      </c>
      <c r="R13" s="168">
        <v>173</v>
      </c>
      <c r="S13" s="168">
        <v>1254</v>
      </c>
      <c r="T13" s="168">
        <v>303</v>
      </c>
      <c r="U13" s="67">
        <v>89</v>
      </c>
    </row>
    <row r="14" spans="1:21" ht="19.5" customHeight="1">
      <c r="A14" s="167" t="s">
        <v>19</v>
      </c>
      <c r="B14" s="168">
        <f t="shared" si="0"/>
        <v>7114</v>
      </c>
      <c r="C14" s="168">
        <v>377</v>
      </c>
      <c r="D14" s="168">
        <v>1</v>
      </c>
      <c r="E14" s="168">
        <v>152</v>
      </c>
      <c r="F14" s="168">
        <v>10</v>
      </c>
      <c r="G14" s="168">
        <v>544</v>
      </c>
      <c r="H14" s="168">
        <v>2679</v>
      </c>
      <c r="I14" s="168">
        <v>20</v>
      </c>
      <c r="J14" s="168">
        <v>36</v>
      </c>
      <c r="K14" s="174">
        <v>271</v>
      </c>
      <c r="L14" s="168">
        <v>962</v>
      </c>
      <c r="M14" s="168">
        <v>119</v>
      </c>
      <c r="N14" s="168">
        <v>30</v>
      </c>
      <c r="O14" s="168">
        <v>307</v>
      </c>
      <c r="P14" s="168">
        <v>439</v>
      </c>
      <c r="Q14" s="168">
        <v>174</v>
      </c>
      <c r="R14" s="168">
        <v>96</v>
      </c>
      <c r="S14" s="168">
        <v>661</v>
      </c>
      <c r="T14" s="168">
        <v>186</v>
      </c>
      <c r="U14" s="67">
        <v>50</v>
      </c>
    </row>
    <row r="15" spans="1:21" ht="19.5" customHeight="1">
      <c r="A15" s="167" t="s">
        <v>20</v>
      </c>
      <c r="B15" s="168">
        <f t="shared" si="0"/>
        <v>19438</v>
      </c>
      <c r="C15" s="168">
        <v>1020</v>
      </c>
      <c r="D15" s="168">
        <v>3</v>
      </c>
      <c r="E15" s="168">
        <v>3</v>
      </c>
      <c r="F15" s="168">
        <v>3</v>
      </c>
      <c r="G15" s="168">
        <v>1449</v>
      </c>
      <c r="H15" s="168">
        <v>7419</v>
      </c>
      <c r="I15" s="168">
        <v>97</v>
      </c>
      <c r="J15" s="168">
        <v>151</v>
      </c>
      <c r="K15" s="174">
        <v>640</v>
      </c>
      <c r="L15" s="168">
        <v>2233</v>
      </c>
      <c r="M15" s="168">
        <v>346</v>
      </c>
      <c r="N15" s="168">
        <v>110</v>
      </c>
      <c r="O15" s="168">
        <v>803</v>
      </c>
      <c r="P15" s="168">
        <v>1158</v>
      </c>
      <c r="Q15" s="168">
        <v>592</v>
      </c>
      <c r="R15" s="168">
        <v>193</v>
      </c>
      <c r="S15" s="168">
        <v>2481</v>
      </c>
      <c r="T15" s="168">
        <v>437</v>
      </c>
      <c r="U15" s="67">
        <v>300</v>
      </c>
    </row>
    <row r="16" spans="1:21" ht="19.5" customHeight="1" thickBot="1">
      <c r="A16" s="153" t="s">
        <v>172</v>
      </c>
      <c r="B16" s="170">
        <f t="shared" si="0"/>
        <v>27283</v>
      </c>
      <c r="C16" s="170">
        <v>726</v>
      </c>
      <c r="D16" s="170">
        <v>0</v>
      </c>
      <c r="E16" s="171">
        <v>3</v>
      </c>
      <c r="F16" s="170">
        <v>3</v>
      </c>
      <c r="G16" s="170">
        <v>1740</v>
      </c>
      <c r="H16" s="170">
        <v>9886</v>
      </c>
      <c r="I16" s="170">
        <v>96</v>
      </c>
      <c r="J16" s="170">
        <v>370</v>
      </c>
      <c r="K16" s="175">
        <v>1120</v>
      </c>
      <c r="L16" s="170">
        <v>3556</v>
      </c>
      <c r="M16" s="170">
        <v>364</v>
      </c>
      <c r="N16" s="170">
        <v>218</v>
      </c>
      <c r="O16" s="170">
        <v>1082</v>
      </c>
      <c r="P16" s="170">
        <v>1694</v>
      </c>
      <c r="Q16" s="170">
        <v>1121</v>
      </c>
      <c r="R16" s="170">
        <v>241</v>
      </c>
      <c r="S16" s="170">
        <v>3738</v>
      </c>
      <c r="T16" s="170">
        <v>910</v>
      </c>
      <c r="U16" s="172">
        <v>415</v>
      </c>
    </row>
    <row r="17" spans="10:12" ht="21.75" customHeight="1">
      <c r="J17" s="59"/>
      <c r="L17" s="176" t="s">
        <v>292</v>
      </c>
    </row>
    <row r="18" spans="1:21" ht="21.75" customHeight="1" thickBot="1">
      <c r="A18" s="201" t="s">
        <v>403</v>
      </c>
      <c r="P18" s="47" t="s">
        <v>183</v>
      </c>
      <c r="U18" s="47"/>
    </row>
    <row r="19" spans="1:21" s="46" customFormat="1" ht="52.5" customHeight="1">
      <c r="A19" s="138"/>
      <c r="B19" s="196" t="s">
        <v>372</v>
      </c>
      <c r="C19" s="196" t="s">
        <v>399</v>
      </c>
      <c r="D19" s="196" t="s">
        <v>400</v>
      </c>
      <c r="E19" s="196" t="s">
        <v>401</v>
      </c>
      <c r="F19" s="200" t="s">
        <v>402</v>
      </c>
      <c r="G19" s="200" t="s">
        <v>184</v>
      </c>
      <c r="H19" s="200" t="s">
        <v>185</v>
      </c>
      <c r="I19" s="200" t="s">
        <v>192</v>
      </c>
      <c r="J19" s="202" t="s">
        <v>191</v>
      </c>
      <c r="K19" s="325" t="s">
        <v>186</v>
      </c>
      <c r="L19" s="200" t="s">
        <v>193</v>
      </c>
      <c r="M19" s="200" t="s">
        <v>195</v>
      </c>
      <c r="N19" s="200" t="s">
        <v>194</v>
      </c>
      <c r="O19" s="210" t="s">
        <v>187</v>
      </c>
      <c r="P19" s="211" t="s">
        <v>188</v>
      </c>
      <c r="Q19" s="64"/>
      <c r="R19" s="64"/>
      <c r="S19" s="64"/>
      <c r="T19" s="65"/>
      <c r="U19" s="66"/>
    </row>
    <row r="20" spans="1:21" ht="19.5" customHeight="1">
      <c r="A20" s="139" t="s">
        <v>10</v>
      </c>
      <c r="B20" s="165">
        <f>SUM(C20:U20)</f>
        <v>14604</v>
      </c>
      <c r="C20" s="165">
        <v>13</v>
      </c>
      <c r="D20" s="165">
        <v>1549</v>
      </c>
      <c r="E20" s="165">
        <v>1946</v>
      </c>
      <c r="F20" s="165">
        <v>4</v>
      </c>
      <c r="G20" s="165">
        <v>96</v>
      </c>
      <c r="H20" s="165">
        <v>208</v>
      </c>
      <c r="I20" s="165">
        <v>3987</v>
      </c>
      <c r="J20" s="166">
        <v>267</v>
      </c>
      <c r="K20" s="173">
        <v>587</v>
      </c>
      <c r="L20" s="165">
        <v>1915</v>
      </c>
      <c r="M20" s="165">
        <v>606</v>
      </c>
      <c r="N20" s="165">
        <v>568</v>
      </c>
      <c r="O20" s="165">
        <v>65</v>
      </c>
      <c r="P20" s="166">
        <v>2793</v>
      </c>
      <c r="Q20" s="68"/>
      <c r="R20" s="68"/>
      <c r="S20" s="68"/>
      <c r="T20" s="68"/>
      <c r="U20" s="68"/>
    </row>
    <row r="21" spans="1:21" ht="19.5" customHeight="1">
      <c r="A21" s="167" t="s">
        <v>11</v>
      </c>
      <c r="B21" s="168">
        <f aca="true" t="shared" si="1" ref="B21:B32">SUM(C21:U21)</f>
        <v>3559</v>
      </c>
      <c r="C21" s="168">
        <v>2</v>
      </c>
      <c r="D21" s="168">
        <v>378</v>
      </c>
      <c r="E21" s="168">
        <v>872</v>
      </c>
      <c r="F21" s="168">
        <v>3</v>
      </c>
      <c r="G21" s="168">
        <v>10</v>
      </c>
      <c r="H21" s="168">
        <v>83</v>
      </c>
      <c r="I21" s="168">
        <v>919</v>
      </c>
      <c r="J21" s="67">
        <v>47</v>
      </c>
      <c r="K21" s="174">
        <v>104</v>
      </c>
      <c r="L21" s="168">
        <v>330</v>
      </c>
      <c r="M21" s="168">
        <v>138</v>
      </c>
      <c r="N21" s="168">
        <v>123</v>
      </c>
      <c r="O21" s="168">
        <v>15</v>
      </c>
      <c r="P21" s="67">
        <v>535</v>
      </c>
      <c r="Q21" s="68"/>
      <c r="R21" s="68"/>
      <c r="S21" s="68"/>
      <c r="T21" s="68"/>
      <c r="U21" s="68"/>
    </row>
    <row r="22" spans="1:21" ht="19.5" customHeight="1">
      <c r="A22" s="167" t="s">
        <v>12</v>
      </c>
      <c r="B22" s="168">
        <f t="shared" si="1"/>
        <v>5372</v>
      </c>
      <c r="C22" s="205">
        <v>0</v>
      </c>
      <c r="D22" s="168">
        <v>418</v>
      </c>
      <c r="E22" s="168">
        <v>835</v>
      </c>
      <c r="F22" s="168">
        <v>3</v>
      </c>
      <c r="G22" s="168">
        <v>38</v>
      </c>
      <c r="H22" s="168">
        <v>75</v>
      </c>
      <c r="I22" s="168">
        <v>1389</v>
      </c>
      <c r="J22" s="67">
        <v>81</v>
      </c>
      <c r="K22" s="174">
        <v>222</v>
      </c>
      <c r="L22" s="168">
        <v>855</v>
      </c>
      <c r="M22" s="168">
        <v>235</v>
      </c>
      <c r="N22" s="168">
        <v>201</v>
      </c>
      <c r="O22" s="168">
        <v>25</v>
      </c>
      <c r="P22" s="67">
        <v>995</v>
      </c>
      <c r="Q22" s="68"/>
      <c r="R22" s="68"/>
      <c r="S22" s="68"/>
      <c r="T22" s="68"/>
      <c r="U22" s="68"/>
    </row>
    <row r="23" spans="1:21" ht="19.5" customHeight="1">
      <c r="A23" s="167" t="s">
        <v>173</v>
      </c>
      <c r="B23" s="168">
        <f t="shared" si="1"/>
        <v>13340</v>
      </c>
      <c r="C23" s="205">
        <v>17</v>
      </c>
      <c r="D23" s="205">
        <v>1566</v>
      </c>
      <c r="E23" s="205">
        <v>1664</v>
      </c>
      <c r="F23" s="205">
        <v>7</v>
      </c>
      <c r="G23" s="205">
        <v>92</v>
      </c>
      <c r="H23" s="205">
        <v>243</v>
      </c>
      <c r="I23" s="205">
        <v>3125</v>
      </c>
      <c r="J23" s="69">
        <v>171</v>
      </c>
      <c r="K23" s="212">
        <v>620</v>
      </c>
      <c r="L23" s="205">
        <v>2093</v>
      </c>
      <c r="M23" s="205">
        <v>554</v>
      </c>
      <c r="N23" s="205">
        <v>485</v>
      </c>
      <c r="O23" s="205">
        <v>65</v>
      </c>
      <c r="P23" s="69">
        <v>2638</v>
      </c>
      <c r="Q23" s="70"/>
      <c r="R23" s="70"/>
      <c r="S23" s="70"/>
      <c r="T23" s="70"/>
      <c r="U23" s="70"/>
    </row>
    <row r="24" spans="1:21" ht="19.5" customHeight="1">
      <c r="A24" s="167" t="s">
        <v>13</v>
      </c>
      <c r="B24" s="168">
        <f t="shared" si="1"/>
        <v>6474</v>
      </c>
      <c r="C24" s="168">
        <v>12</v>
      </c>
      <c r="D24" s="168">
        <v>622</v>
      </c>
      <c r="E24" s="168">
        <v>1020</v>
      </c>
      <c r="F24" s="168">
        <v>2</v>
      </c>
      <c r="G24" s="168">
        <v>51</v>
      </c>
      <c r="H24" s="168">
        <v>112</v>
      </c>
      <c r="I24" s="168">
        <v>1679</v>
      </c>
      <c r="J24" s="67">
        <v>73</v>
      </c>
      <c r="K24" s="174">
        <v>410</v>
      </c>
      <c r="L24" s="168">
        <v>908</v>
      </c>
      <c r="M24" s="168">
        <v>247</v>
      </c>
      <c r="N24" s="168">
        <v>249</v>
      </c>
      <c r="O24" s="168">
        <v>37</v>
      </c>
      <c r="P24" s="67">
        <v>1052</v>
      </c>
      <c r="Q24" s="68"/>
      <c r="R24" s="68"/>
      <c r="S24" s="68"/>
      <c r="T24" s="68"/>
      <c r="U24" s="68"/>
    </row>
    <row r="25" spans="1:21" ht="19.5" customHeight="1">
      <c r="A25" s="167" t="s">
        <v>88</v>
      </c>
      <c r="B25" s="168">
        <f t="shared" si="1"/>
        <v>5016</v>
      </c>
      <c r="C25" s="169" t="s">
        <v>199</v>
      </c>
      <c r="D25" s="168">
        <v>533</v>
      </c>
      <c r="E25" s="168">
        <v>990</v>
      </c>
      <c r="F25" s="168">
        <v>1</v>
      </c>
      <c r="G25" s="168">
        <v>15</v>
      </c>
      <c r="H25" s="168">
        <v>52</v>
      </c>
      <c r="I25" s="168">
        <v>1384</v>
      </c>
      <c r="J25" s="67">
        <v>62</v>
      </c>
      <c r="K25" s="174">
        <v>153</v>
      </c>
      <c r="L25" s="168">
        <v>532</v>
      </c>
      <c r="M25" s="168">
        <v>185</v>
      </c>
      <c r="N25" s="168">
        <v>198</v>
      </c>
      <c r="O25" s="168">
        <v>27</v>
      </c>
      <c r="P25" s="67">
        <v>884</v>
      </c>
      <c r="Q25" s="68"/>
      <c r="R25" s="68"/>
      <c r="S25" s="68"/>
      <c r="T25" s="68"/>
      <c r="U25" s="68"/>
    </row>
    <row r="26" spans="1:21" ht="19.5" customHeight="1">
      <c r="A26" s="167" t="s">
        <v>15</v>
      </c>
      <c r="B26" s="168">
        <f t="shared" si="1"/>
        <v>2356</v>
      </c>
      <c r="C26" s="205">
        <v>0</v>
      </c>
      <c r="D26" s="168">
        <v>194</v>
      </c>
      <c r="E26" s="168">
        <v>304</v>
      </c>
      <c r="F26" s="205">
        <v>0</v>
      </c>
      <c r="G26" s="168">
        <v>13</v>
      </c>
      <c r="H26" s="168">
        <v>29</v>
      </c>
      <c r="I26" s="168">
        <v>655</v>
      </c>
      <c r="J26" s="67">
        <v>24</v>
      </c>
      <c r="K26" s="174">
        <v>182</v>
      </c>
      <c r="L26" s="168">
        <v>335</v>
      </c>
      <c r="M26" s="168">
        <v>106</v>
      </c>
      <c r="N26" s="168">
        <v>113</v>
      </c>
      <c r="O26" s="168">
        <v>7</v>
      </c>
      <c r="P26" s="67">
        <v>394</v>
      </c>
      <c r="Q26" s="68"/>
      <c r="R26" s="68"/>
      <c r="S26" s="68"/>
      <c r="T26" s="68"/>
      <c r="U26" s="68"/>
    </row>
    <row r="27" spans="1:21" ht="19.5" customHeight="1">
      <c r="A27" s="167" t="s">
        <v>16</v>
      </c>
      <c r="B27" s="168">
        <f t="shared" si="1"/>
        <v>1614</v>
      </c>
      <c r="C27" s="168">
        <v>1</v>
      </c>
      <c r="D27" s="168">
        <v>158</v>
      </c>
      <c r="E27" s="168">
        <v>414</v>
      </c>
      <c r="F27" s="168">
        <v>1</v>
      </c>
      <c r="G27" s="168">
        <v>9</v>
      </c>
      <c r="H27" s="168">
        <v>35</v>
      </c>
      <c r="I27" s="168">
        <v>417</v>
      </c>
      <c r="J27" s="67">
        <v>19</v>
      </c>
      <c r="K27" s="174">
        <v>60</v>
      </c>
      <c r="L27" s="168">
        <v>138</v>
      </c>
      <c r="M27" s="168">
        <v>57</v>
      </c>
      <c r="N27" s="168">
        <v>62</v>
      </c>
      <c r="O27" s="168">
        <v>9</v>
      </c>
      <c r="P27" s="67">
        <v>234</v>
      </c>
      <c r="Q27" s="68"/>
      <c r="R27" s="68"/>
      <c r="S27" s="68"/>
      <c r="T27" s="68"/>
      <c r="U27" s="68"/>
    </row>
    <row r="28" spans="1:21" ht="19.5" customHeight="1">
      <c r="A28" s="167" t="s">
        <v>17</v>
      </c>
      <c r="B28" s="168">
        <f t="shared" si="1"/>
        <v>1114</v>
      </c>
      <c r="C28" s="206">
        <v>0</v>
      </c>
      <c r="D28" s="168">
        <v>210</v>
      </c>
      <c r="E28" s="168">
        <v>209</v>
      </c>
      <c r="F28" s="168">
        <v>1</v>
      </c>
      <c r="G28" s="168">
        <v>1</v>
      </c>
      <c r="H28" s="168">
        <v>11</v>
      </c>
      <c r="I28" s="168">
        <v>332</v>
      </c>
      <c r="J28" s="67">
        <v>11</v>
      </c>
      <c r="K28" s="174">
        <v>12</v>
      </c>
      <c r="L28" s="168">
        <v>67</v>
      </c>
      <c r="M28" s="168">
        <v>43</v>
      </c>
      <c r="N28" s="168">
        <v>43</v>
      </c>
      <c r="O28" s="168">
        <v>12</v>
      </c>
      <c r="P28" s="67">
        <v>162</v>
      </c>
      <c r="Q28" s="68"/>
      <c r="R28" s="68"/>
      <c r="S28" s="68"/>
      <c r="T28" s="68"/>
      <c r="U28" s="68"/>
    </row>
    <row r="29" spans="1:21" s="48" customFormat="1" ht="19.5" customHeight="1">
      <c r="A29" s="207" t="s">
        <v>81</v>
      </c>
      <c r="B29" s="168">
        <f t="shared" si="1"/>
        <v>1032</v>
      </c>
      <c r="C29" s="208">
        <v>3</v>
      </c>
      <c r="D29" s="208">
        <v>176</v>
      </c>
      <c r="E29" s="208">
        <v>190</v>
      </c>
      <c r="F29" s="209">
        <v>0</v>
      </c>
      <c r="G29" s="208">
        <v>1</v>
      </c>
      <c r="H29" s="208">
        <v>15</v>
      </c>
      <c r="I29" s="208">
        <v>290</v>
      </c>
      <c r="J29" s="71">
        <v>5</v>
      </c>
      <c r="K29" s="213">
        <v>17</v>
      </c>
      <c r="L29" s="208">
        <v>86</v>
      </c>
      <c r="M29" s="208">
        <v>29</v>
      </c>
      <c r="N29" s="208">
        <v>34</v>
      </c>
      <c r="O29" s="208">
        <v>7</v>
      </c>
      <c r="P29" s="71">
        <v>179</v>
      </c>
      <c r="Q29" s="72"/>
      <c r="R29" s="72"/>
      <c r="S29" s="72"/>
      <c r="T29" s="72"/>
      <c r="U29" s="72"/>
    </row>
    <row r="30" spans="1:21" ht="19.5" customHeight="1">
      <c r="A30" s="167" t="s">
        <v>19</v>
      </c>
      <c r="B30" s="168">
        <f t="shared" si="1"/>
        <v>658</v>
      </c>
      <c r="C30" s="168">
        <v>1</v>
      </c>
      <c r="D30" s="168">
        <v>81</v>
      </c>
      <c r="E30" s="168">
        <v>220</v>
      </c>
      <c r="F30" s="205">
        <v>0</v>
      </c>
      <c r="G30" s="168">
        <v>0</v>
      </c>
      <c r="H30" s="168">
        <v>35</v>
      </c>
      <c r="I30" s="168">
        <v>151</v>
      </c>
      <c r="J30" s="67">
        <v>5</v>
      </c>
      <c r="K30" s="174">
        <v>8</v>
      </c>
      <c r="L30" s="168">
        <v>34</v>
      </c>
      <c r="M30" s="168">
        <v>18</v>
      </c>
      <c r="N30" s="168">
        <v>24</v>
      </c>
      <c r="O30" s="168">
        <v>6</v>
      </c>
      <c r="P30" s="67">
        <v>75</v>
      </c>
      <c r="Q30" s="68"/>
      <c r="R30" s="68"/>
      <c r="S30" s="68"/>
      <c r="T30" s="68"/>
      <c r="U30" s="68"/>
    </row>
    <row r="31" spans="1:21" ht="19.5" customHeight="1">
      <c r="A31" s="167" t="s">
        <v>20</v>
      </c>
      <c r="B31" s="168">
        <f t="shared" si="1"/>
        <v>1217</v>
      </c>
      <c r="C31" s="205">
        <v>0</v>
      </c>
      <c r="D31" s="168">
        <v>173</v>
      </c>
      <c r="E31" s="168">
        <v>203</v>
      </c>
      <c r="F31" s="205">
        <v>0</v>
      </c>
      <c r="G31" s="168">
        <v>3</v>
      </c>
      <c r="H31" s="168">
        <v>13</v>
      </c>
      <c r="I31" s="168">
        <v>248</v>
      </c>
      <c r="J31" s="67">
        <v>8</v>
      </c>
      <c r="K31" s="174">
        <v>121</v>
      </c>
      <c r="L31" s="168">
        <v>146</v>
      </c>
      <c r="M31" s="168">
        <v>51</v>
      </c>
      <c r="N31" s="168">
        <v>46</v>
      </c>
      <c r="O31" s="168">
        <v>7</v>
      </c>
      <c r="P31" s="67">
        <v>198</v>
      </c>
      <c r="Q31" s="68"/>
      <c r="R31" s="68"/>
      <c r="S31" s="68"/>
      <c r="T31" s="68"/>
      <c r="U31" s="68"/>
    </row>
    <row r="32" spans="1:21" ht="19.5" customHeight="1" thickBot="1">
      <c r="A32" s="153" t="s">
        <v>172</v>
      </c>
      <c r="B32" s="170">
        <f t="shared" si="1"/>
        <v>1594</v>
      </c>
      <c r="C32" s="171">
        <v>1</v>
      </c>
      <c r="D32" s="170">
        <v>188</v>
      </c>
      <c r="E32" s="170">
        <v>329</v>
      </c>
      <c r="F32" s="171">
        <v>1</v>
      </c>
      <c r="G32" s="170">
        <v>5</v>
      </c>
      <c r="H32" s="170">
        <v>34</v>
      </c>
      <c r="I32" s="170">
        <v>320</v>
      </c>
      <c r="J32" s="172">
        <v>13</v>
      </c>
      <c r="K32" s="175">
        <v>106</v>
      </c>
      <c r="L32" s="170">
        <v>200</v>
      </c>
      <c r="M32" s="170">
        <v>77</v>
      </c>
      <c r="N32" s="170">
        <v>51</v>
      </c>
      <c r="O32" s="170">
        <v>4</v>
      </c>
      <c r="P32" s="172">
        <v>265</v>
      </c>
      <c r="Q32" s="68"/>
      <c r="R32" s="68"/>
      <c r="S32" s="68"/>
      <c r="T32" s="68"/>
      <c r="U32" s="68"/>
    </row>
    <row r="33" spans="10:12" ht="21.75" customHeight="1">
      <c r="J33" s="59"/>
      <c r="L33" s="63" t="s">
        <v>189</v>
      </c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A2" sqref="A2"/>
    </sheetView>
  </sheetViews>
  <sheetFormatPr defaultColWidth="8.796875" defaultRowHeight="22.5" customHeight="1"/>
  <cols>
    <col min="1" max="1" width="11.59765625" style="27" customWidth="1"/>
    <col min="2" max="2" width="16.8984375" style="27" customWidth="1"/>
    <col min="3" max="5" width="12.69921875" style="27" customWidth="1"/>
    <col min="6" max="6" width="14.296875" style="27" customWidth="1"/>
    <col min="7" max="7" width="13.3984375" style="27" customWidth="1"/>
    <col min="8" max="8" width="13.69921875" style="27" customWidth="1"/>
    <col min="9" max="10" width="12.69921875" style="27" customWidth="1"/>
    <col min="11" max="11" width="15.8984375" style="27" customWidth="1"/>
    <col min="12" max="15" width="12.69921875" style="27" customWidth="1"/>
    <col min="16" max="16" width="10.69921875" style="27" bestFit="1" customWidth="1"/>
    <col min="17" max="18" width="9.09765625" style="27" customWidth="1"/>
    <col min="19" max="19" width="10.69921875" style="27" bestFit="1" customWidth="1"/>
    <col min="20" max="20" width="11.8984375" style="27" bestFit="1" customWidth="1"/>
    <col min="21" max="21" width="9.09765625" style="27" customWidth="1"/>
    <col min="22" max="22" width="10.69921875" style="27" bestFit="1" customWidth="1"/>
    <col min="23" max="16384" width="9.09765625" style="27" customWidth="1"/>
  </cols>
  <sheetData>
    <row r="1" spans="1:14" ht="22.5" customHeight="1" thickBot="1">
      <c r="A1" s="214" t="s">
        <v>404</v>
      </c>
      <c r="N1" s="25" t="s">
        <v>221</v>
      </c>
    </row>
    <row r="2" spans="1:14" s="26" customFormat="1" ht="24.75" customHeight="1">
      <c r="A2" s="225"/>
      <c r="B2" s="226" t="s">
        <v>405</v>
      </c>
      <c r="C2" s="226" t="s">
        <v>112</v>
      </c>
      <c r="D2" s="226" t="s">
        <v>113</v>
      </c>
      <c r="E2" s="226" t="s">
        <v>92</v>
      </c>
      <c r="F2" s="226" t="s">
        <v>93</v>
      </c>
      <c r="G2" s="226" t="s">
        <v>94</v>
      </c>
      <c r="H2" s="228" t="s">
        <v>95</v>
      </c>
      <c r="I2" s="226" t="s">
        <v>96</v>
      </c>
      <c r="J2" s="229" t="s">
        <v>97</v>
      </c>
      <c r="K2" s="229" t="s">
        <v>98</v>
      </c>
      <c r="L2" s="229" t="s">
        <v>99</v>
      </c>
      <c r="M2" s="230" t="s">
        <v>406</v>
      </c>
      <c r="N2" s="227" t="s">
        <v>100</v>
      </c>
    </row>
    <row r="3" spans="1:14" ht="22.5" customHeight="1">
      <c r="A3" s="312" t="s">
        <v>79</v>
      </c>
      <c r="B3" s="216">
        <v>145046310</v>
      </c>
      <c r="C3" s="216">
        <v>4104181</v>
      </c>
      <c r="D3" s="216" t="s">
        <v>442</v>
      </c>
      <c r="E3" s="216">
        <v>2760812</v>
      </c>
      <c r="F3" s="216" t="s">
        <v>442</v>
      </c>
      <c r="G3" s="216">
        <v>255908</v>
      </c>
      <c r="H3" s="320" t="s">
        <v>442</v>
      </c>
      <c r="I3" s="216">
        <v>729905</v>
      </c>
      <c r="J3" s="216" t="s">
        <v>442</v>
      </c>
      <c r="K3" s="216">
        <v>9002274</v>
      </c>
      <c r="L3" s="216" t="s">
        <v>442</v>
      </c>
      <c r="M3" s="216" t="s">
        <v>442</v>
      </c>
      <c r="N3" s="313">
        <v>34418</v>
      </c>
    </row>
    <row r="4" spans="1:14" ht="22.5" customHeight="1">
      <c r="A4" s="217" t="s">
        <v>11</v>
      </c>
      <c r="B4" s="218">
        <v>72218644</v>
      </c>
      <c r="C4" s="218">
        <v>9338943</v>
      </c>
      <c r="D4" s="218">
        <v>1410216</v>
      </c>
      <c r="E4" s="218">
        <v>15799</v>
      </c>
      <c r="F4" s="218">
        <v>109662</v>
      </c>
      <c r="G4" s="218" t="s">
        <v>208</v>
      </c>
      <c r="H4" s="239">
        <v>51771</v>
      </c>
      <c r="I4" s="218">
        <v>742793</v>
      </c>
      <c r="J4" s="218">
        <v>33363</v>
      </c>
      <c r="K4" s="218">
        <v>397065</v>
      </c>
      <c r="L4" s="218" t="s">
        <v>198</v>
      </c>
      <c r="M4" s="218">
        <v>776812</v>
      </c>
      <c r="N4" s="219">
        <v>330653</v>
      </c>
    </row>
    <row r="5" spans="1:14" ht="22.5" customHeight="1">
      <c r="A5" s="217" t="s">
        <v>12</v>
      </c>
      <c r="B5" s="218">
        <v>151921608</v>
      </c>
      <c r="C5" s="218">
        <v>2496598</v>
      </c>
      <c r="D5" s="218" t="s">
        <v>198</v>
      </c>
      <c r="E5" s="218" t="s">
        <v>208</v>
      </c>
      <c r="F5" s="218">
        <v>12305</v>
      </c>
      <c r="G5" s="218">
        <v>87914</v>
      </c>
      <c r="H5" s="239">
        <v>382459</v>
      </c>
      <c r="I5" s="218">
        <v>373942</v>
      </c>
      <c r="J5" s="218">
        <v>2362468</v>
      </c>
      <c r="K5" s="218" t="s">
        <v>208</v>
      </c>
      <c r="L5" s="218" t="s">
        <v>208</v>
      </c>
      <c r="M5" s="218">
        <v>2525289</v>
      </c>
      <c r="N5" s="219">
        <v>177974</v>
      </c>
    </row>
    <row r="6" spans="1:14" ht="22.5" customHeight="1">
      <c r="A6" s="217" t="s">
        <v>176</v>
      </c>
      <c r="B6" s="218">
        <v>1103787130</v>
      </c>
      <c r="C6" s="218">
        <v>4589545</v>
      </c>
      <c r="D6" s="218">
        <v>236401</v>
      </c>
      <c r="E6" s="218">
        <v>693087</v>
      </c>
      <c r="F6" s="218">
        <v>1422143</v>
      </c>
      <c r="G6" s="218">
        <v>600644</v>
      </c>
      <c r="H6" s="239">
        <v>144415</v>
      </c>
      <c r="I6" s="218">
        <v>217454</v>
      </c>
      <c r="J6" s="218">
        <v>1041417</v>
      </c>
      <c r="K6" s="218">
        <v>591894</v>
      </c>
      <c r="L6" s="218">
        <v>274448</v>
      </c>
      <c r="M6" s="218">
        <v>24452078</v>
      </c>
      <c r="N6" s="219">
        <v>6702806</v>
      </c>
    </row>
    <row r="7" spans="1:14" ht="22.5" customHeight="1">
      <c r="A7" s="217" t="s">
        <v>13</v>
      </c>
      <c r="B7" s="218">
        <v>143431397</v>
      </c>
      <c r="C7" s="218">
        <v>8886800</v>
      </c>
      <c r="D7" s="218">
        <v>248026</v>
      </c>
      <c r="E7" s="218">
        <v>1268782</v>
      </c>
      <c r="F7" s="218">
        <v>102498</v>
      </c>
      <c r="G7" s="218" t="s">
        <v>208</v>
      </c>
      <c r="H7" s="239">
        <v>1422823</v>
      </c>
      <c r="I7" s="218">
        <v>1309961</v>
      </c>
      <c r="J7" s="218">
        <v>630190</v>
      </c>
      <c r="K7" s="218">
        <v>233849</v>
      </c>
      <c r="L7" s="218" t="s">
        <v>198</v>
      </c>
      <c r="M7" s="218">
        <v>8249062</v>
      </c>
      <c r="N7" s="219">
        <v>334343</v>
      </c>
    </row>
    <row r="8" spans="1:14" ht="22.5" customHeight="1">
      <c r="A8" s="217" t="s">
        <v>14</v>
      </c>
      <c r="B8" s="218">
        <v>115303514</v>
      </c>
      <c r="C8" s="218">
        <v>530635</v>
      </c>
      <c r="D8" s="218">
        <v>739145</v>
      </c>
      <c r="E8" s="218">
        <v>456022</v>
      </c>
      <c r="F8" s="218">
        <v>171338</v>
      </c>
      <c r="G8" s="218" t="s">
        <v>208</v>
      </c>
      <c r="H8" s="239">
        <v>80159</v>
      </c>
      <c r="I8" s="218" t="s">
        <v>208</v>
      </c>
      <c r="J8" s="218">
        <v>446887</v>
      </c>
      <c r="K8" s="218" t="s">
        <v>208</v>
      </c>
      <c r="L8" s="218" t="s">
        <v>198</v>
      </c>
      <c r="M8" s="218">
        <v>2252104</v>
      </c>
      <c r="N8" s="219">
        <v>17692</v>
      </c>
    </row>
    <row r="9" spans="1:14" ht="22.5" customHeight="1">
      <c r="A9" s="217" t="s">
        <v>15</v>
      </c>
      <c r="B9" s="218">
        <v>12478565</v>
      </c>
      <c r="C9" s="218">
        <v>318926</v>
      </c>
      <c r="D9" s="218" t="s">
        <v>198</v>
      </c>
      <c r="E9" s="218" t="s">
        <v>208</v>
      </c>
      <c r="F9" s="218">
        <v>17673</v>
      </c>
      <c r="G9" s="218" t="s">
        <v>208</v>
      </c>
      <c r="H9" s="239">
        <v>286850</v>
      </c>
      <c r="I9" s="218" t="s">
        <v>208</v>
      </c>
      <c r="J9" s="218">
        <v>729313</v>
      </c>
      <c r="K9" s="218">
        <v>779596</v>
      </c>
      <c r="L9" s="218" t="s">
        <v>208</v>
      </c>
      <c r="M9" s="218">
        <v>160382</v>
      </c>
      <c r="N9" s="219" t="s">
        <v>208</v>
      </c>
    </row>
    <row r="10" spans="1:14" ht="22.5" customHeight="1">
      <c r="A10" s="217" t="s">
        <v>16</v>
      </c>
      <c r="B10" s="218">
        <v>42677405</v>
      </c>
      <c r="C10" s="218">
        <v>160639</v>
      </c>
      <c r="D10" s="218" t="s">
        <v>198</v>
      </c>
      <c r="E10" s="218" t="s">
        <v>198</v>
      </c>
      <c r="F10" s="218">
        <v>406592</v>
      </c>
      <c r="G10" s="218">
        <v>917213</v>
      </c>
      <c r="H10" s="239">
        <v>79081</v>
      </c>
      <c r="I10" s="218" t="s">
        <v>198</v>
      </c>
      <c r="J10" s="218">
        <v>13122</v>
      </c>
      <c r="K10" s="218" t="s">
        <v>208</v>
      </c>
      <c r="L10" s="218" t="s">
        <v>208</v>
      </c>
      <c r="M10" s="218">
        <v>1273587</v>
      </c>
      <c r="N10" s="219">
        <v>463048</v>
      </c>
    </row>
    <row r="11" spans="1:14" ht="22.5" customHeight="1">
      <c r="A11" s="217" t="s">
        <v>17</v>
      </c>
      <c r="B11" s="218">
        <v>2768631</v>
      </c>
      <c r="C11" s="218">
        <v>1451308</v>
      </c>
      <c r="D11" s="218" t="s">
        <v>198</v>
      </c>
      <c r="E11" s="218">
        <v>163960</v>
      </c>
      <c r="F11" s="218">
        <v>35120</v>
      </c>
      <c r="G11" s="218" t="s">
        <v>208</v>
      </c>
      <c r="H11" s="239" t="s">
        <v>208</v>
      </c>
      <c r="I11" s="218" t="s">
        <v>198</v>
      </c>
      <c r="J11" s="218" t="s">
        <v>208</v>
      </c>
      <c r="K11" s="218" t="s">
        <v>198</v>
      </c>
      <c r="L11" s="218" t="s">
        <v>198</v>
      </c>
      <c r="M11" s="218" t="s">
        <v>208</v>
      </c>
      <c r="N11" s="219" t="s">
        <v>208</v>
      </c>
    </row>
    <row r="12" spans="1:14" ht="22.5" customHeight="1">
      <c r="A12" s="217" t="s">
        <v>18</v>
      </c>
      <c r="B12" s="218">
        <v>10883252</v>
      </c>
      <c r="C12" s="218">
        <v>125667</v>
      </c>
      <c r="D12" s="218" t="s">
        <v>208</v>
      </c>
      <c r="E12" s="218">
        <v>265272</v>
      </c>
      <c r="F12" s="218">
        <v>63880</v>
      </c>
      <c r="G12" s="218" t="s">
        <v>208</v>
      </c>
      <c r="H12" s="239" t="s">
        <v>208</v>
      </c>
      <c r="I12" s="218" t="s">
        <v>208</v>
      </c>
      <c r="J12" s="218">
        <v>77427</v>
      </c>
      <c r="K12" s="218" t="s">
        <v>198</v>
      </c>
      <c r="L12" s="218" t="s">
        <v>208</v>
      </c>
      <c r="M12" s="218">
        <v>495003</v>
      </c>
      <c r="N12" s="219" t="s">
        <v>208</v>
      </c>
    </row>
    <row r="13" spans="1:14" ht="22.5" customHeight="1">
      <c r="A13" s="217" t="s">
        <v>19</v>
      </c>
      <c r="B13" s="218">
        <v>2995283</v>
      </c>
      <c r="C13" s="218">
        <v>93159</v>
      </c>
      <c r="D13" s="218" t="s">
        <v>208</v>
      </c>
      <c r="E13" s="218">
        <v>302396</v>
      </c>
      <c r="F13" s="218">
        <v>44317</v>
      </c>
      <c r="G13" s="218" t="s">
        <v>208</v>
      </c>
      <c r="H13" s="239" t="s">
        <v>198</v>
      </c>
      <c r="I13" s="218" t="s">
        <v>208</v>
      </c>
      <c r="J13" s="218" t="s">
        <v>208</v>
      </c>
      <c r="K13" s="218" t="s">
        <v>208</v>
      </c>
      <c r="L13" s="218" t="s">
        <v>198</v>
      </c>
      <c r="M13" s="218">
        <v>271071</v>
      </c>
      <c r="N13" s="219" t="s">
        <v>208</v>
      </c>
    </row>
    <row r="14" spans="1:14" ht="22.5" customHeight="1">
      <c r="A14" s="217" t="s">
        <v>20</v>
      </c>
      <c r="B14" s="218">
        <v>141073838</v>
      </c>
      <c r="C14" s="218">
        <v>41349</v>
      </c>
      <c r="D14" s="218" t="s">
        <v>208</v>
      </c>
      <c r="E14" s="218">
        <v>67194</v>
      </c>
      <c r="F14" s="218">
        <v>30079</v>
      </c>
      <c r="G14" s="218" t="s">
        <v>208</v>
      </c>
      <c r="H14" s="239" t="s">
        <v>208</v>
      </c>
      <c r="I14" s="218" t="s">
        <v>208</v>
      </c>
      <c r="J14" s="218">
        <v>82756</v>
      </c>
      <c r="K14" s="218">
        <v>4824243</v>
      </c>
      <c r="L14" s="218" t="s">
        <v>208</v>
      </c>
      <c r="M14" s="218">
        <v>917282</v>
      </c>
      <c r="N14" s="219" t="s">
        <v>208</v>
      </c>
    </row>
    <row r="15" spans="1:14" ht="22.5" customHeight="1" thickBot="1">
      <c r="A15" s="220" t="s">
        <v>172</v>
      </c>
      <c r="B15" s="221">
        <v>75465714</v>
      </c>
      <c r="C15" s="221">
        <v>1322968</v>
      </c>
      <c r="D15" s="221" t="s">
        <v>208</v>
      </c>
      <c r="E15" s="221" t="s">
        <v>208</v>
      </c>
      <c r="F15" s="221" t="s">
        <v>208</v>
      </c>
      <c r="G15" s="221">
        <v>193757</v>
      </c>
      <c r="H15" s="240">
        <v>15632</v>
      </c>
      <c r="I15" s="221">
        <v>265332</v>
      </c>
      <c r="J15" s="221" t="s">
        <v>208</v>
      </c>
      <c r="K15" s="221">
        <v>5208702</v>
      </c>
      <c r="L15" s="221" t="s">
        <v>198</v>
      </c>
      <c r="M15" s="221">
        <v>2659874</v>
      </c>
      <c r="N15" s="222" t="s">
        <v>208</v>
      </c>
    </row>
    <row r="16" spans="8:9" ht="16.5" customHeight="1">
      <c r="H16" s="59"/>
      <c r="I16" s="223"/>
    </row>
    <row r="17" ht="5.25" customHeight="1" thickBot="1">
      <c r="M17" s="25"/>
    </row>
    <row r="18" spans="1:13" s="26" customFormat="1" ht="25.5" customHeight="1">
      <c r="A18" s="231"/>
      <c r="B18" s="215" t="s">
        <v>101</v>
      </c>
      <c r="C18" s="232" t="s">
        <v>102</v>
      </c>
      <c r="D18" s="224" t="s">
        <v>103</v>
      </c>
      <c r="E18" s="215" t="s">
        <v>104</v>
      </c>
      <c r="F18" s="215" t="s">
        <v>105</v>
      </c>
      <c r="G18" s="224" t="s">
        <v>106</v>
      </c>
      <c r="H18" s="238" t="s">
        <v>107</v>
      </c>
      <c r="I18" s="230" t="s">
        <v>108</v>
      </c>
      <c r="J18" s="224" t="s">
        <v>109</v>
      </c>
      <c r="K18" s="215" t="s">
        <v>110</v>
      </c>
      <c r="L18" s="215" t="s">
        <v>111</v>
      </c>
      <c r="M18" s="314" t="s">
        <v>358</v>
      </c>
    </row>
    <row r="19" spans="1:13" ht="22.5" customHeight="1">
      <c r="A19" s="312" t="s">
        <v>79</v>
      </c>
      <c r="B19" s="216" t="s">
        <v>443</v>
      </c>
      <c r="C19" s="233">
        <v>1669629</v>
      </c>
      <c r="D19" s="216" t="s">
        <v>444</v>
      </c>
      <c r="E19" s="216">
        <v>474585</v>
      </c>
      <c r="F19" s="216">
        <v>3026599</v>
      </c>
      <c r="G19" s="216">
        <v>28106820</v>
      </c>
      <c r="H19" s="320" t="s">
        <v>444</v>
      </c>
      <c r="I19" s="216" t="s">
        <v>444</v>
      </c>
      <c r="J19" s="216" t="s">
        <v>444</v>
      </c>
      <c r="K19" s="216">
        <v>69522996</v>
      </c>
      <c r="L19" s="216">
        <v>3931342</v>
      </c>
      <c r="M19" s="313" t="s">
        <v>444</v>
      </c>
    </row>
    <row r="20" spans="1:13" ht="22.5" customHeight="1">
      <c r="A20" s="217" t="s">
        <v>11</v>
      </c>
      <c r="B20" s="218" t="s">
        <v>208</v>
      </c>
      <c r="C20" s="218">
        <v>1986813</v>
      </c>
      <c r="D20" s="218">
        <v>10070804</v>
      </c>
      <c r="E20" s="218">
        <v>617032</v>
      </c>
      <c r="F20" s="218">
        <v>3096069</v>
      </c>
      <c r="G20" s="218">
        <v>2139318</v>
      </c>
      <c r="H20" s="239">
        <v>418243</v>
      </c>
      <c r="I20" s="218" t="s">
        <v>208</v>
      </c>
      <c r="J20" s="218" t="s">
        <v>208</v>
      </c>
      <c r="K20" s="218">
        <v>40341495</v>
      </c>
      <c r="L20" s="218">
        <v>81802</v>
      </c>
      <c r="M20" s="219">
        <v>234095</v>
      </c>
    </row>
    <row r="21" spans="1:13" ht="22.5" customHeight="1">
      <c r="A21" s="217" t="s">
        <v>12</v>
      </c>
      <c r="B21" s="218" t="s">
        <v>198</v>
      </c>
      <c r="C21" s="218">
        <v>1666199</v>
      </c>
      <c r="D21" s="218">
        <v>4804039</v>
      </c>
      <c r="E21" s="218" t="s">
        <v>208</v>
      </c>
      <c r="F21" s="218">
        <v>4969621</v>
      </c>
      <c r="G21" s="218">
        <v>33247781</v>
      </c>
      <c r="H21" s="239">
        <v>3504927</v>
      </c>
      <c r="I21" s="218" t="s">
        <v>208</v>
      </c>
      <c r="J21" s="218" t="s">
        <v>208</v>
      </c>
      <c r="K21" s="218">
        <v>92130041</v>
      </c>
      <c r="L21" s="218" t="s">
        <v>198</v>
      </c>
      <c r="M21" s="219">
        <v>183964</v>
      </c>
    </row>
    <row r="22" spans="1:13" ht="22.5" customHeight="1">
      <c r="A22" s="217" t="s">
        <v>173</v>
      </c>
      <c r="B22" s="218">
        <v>553264</v>
      </c>
      <c r="C22" s="218">
        <v>1823797</v>
      </c>
      <c r="D22" s="234">
        <v>11695717</v>
      </c>
      <c r="E22" s="218">
        <v>2302389</v>
      </c>
      <c r="F22" s="218">
        <v>8486493</v>
      </c>
      <c r="G22" s="218">
        <v>19777468</v>
      </c>
      <c r="H22" s="239">
        <v>4047080</v>
      </c>
      <c r="I22" s="218">
        <v>3812005</v>
      </c>
      <c r="J22" s="218">
        <v>1339133</v>
      </c>
      <c r="K22" s="218">
        <v>1002642586</v>
      </c>
      <c r="L22" s="218">
        <v>61189</v>
      </c>
      <c r="M22" s="219">
        <v>6279677</v>
      </c>
    </row>
    <row r="23" spans="1:13" ht="22.5" customHeight="1">
      <c r="A23" s="217" t="s">
        <v>13</v>
      </c>
      <c r="B23" s="218" t="s">
        <v>208</v>
      </c>
      <c r="C23" s="235">
        <v>659953</v>
      </c>
      <c r="D23" s="218">
        <v>2989383</v>
      </c>
      <c r="E23" s="218">
        <v>1023967</v>
      </c>
      <c r="F23" s="218">
        <v>2316215</v>
      </c>
      <c r="G23" s="218">
        <v>11226201</v>
      </c>
      <c r="H23" s="239">
        <v>20051054</v>
      </c>
      <c r="I23" s="218" t="s">
        <v>208</v>
      </c>
      <c r="J23" s="218" t="s">
        <v>198</v>
      </c>
      <c r="K23" s="218">
        <v>80889585</v>
      </c>
      <c r="L23" s="218" t="s">
        <v>208</v>
      </c>
      <c r="M23" s="219">
        <v>188061</v>
      </c>
    </row>
    <row r="24" spans="1:13" ht="22.5" customHeight="1">
      <c r="A24" s="217" t="s">
        <v>14</v>
      </c>
      <c r="B24" s="218" t="s">
        <v>198</v>
      </c>
      <c r="C24" s="218">
        <v>408667</v>
      </c>
      <c r="D24" s="218">
        <v>3220702</v>
      </c>
      <c r="E24" s="218">
        <v>2661689</v>
      </c>
      <c r="F24" s="218">
        <v>2108814</v>
      </c>
      <c r="G24" s="218">
        <v>2458880</v>
      </c>
      <c r="H24" s="239">
        <v>1078846</v>
      </c>
      <c r="I24" s="218" t="s">
        <v>198</v>
      </c>
      <c r="J24" s="218" t="s">
        <v>198</v>
      </c>
      <c r="K24" s="218">
        <v>98048158</v>
      </c>
      <c r="L24" s="218" t="s">
        <v>208</v>
      </c>
      <c r="M24" s="219">
        <v>243976</v>
      </c>
    </row>
    <row r="25" spans="1:13" ht="22.5" customHeight="1">
      <c r="A25" s="217" t="s">
        <v>15</v>
      </c>
      <c r="B25" s="218" t="s">
        <v>208</v>
      </c>
      <c r="C25" s="218" t="s">
        <v>208</v>
      </c>
      <c r="D25" s="234">
        <v>453835</v>
      </c>
      <c r="E25" s="218">
        <v>112712</v>
      </c>
      <c r="F25" s="218">
        <v>1544869</v>
      </c>
      <c r="G25" s="218">
        <v>2114651</v>
      </c>
      <c r="H25" s="239">
        <v>691616</v>
      </c>
      <c r="I25" s="218" t="s">
        <v>198</v>
      </c>
      <c r="J25" s="218" t="s">
        <v>198</v>
      </c>
      <c r="K25" s="218">
        <v>4530549</v>
      </c>
      <c r="L25" s="218" t="s">
        <v>198</v>
      </c>
      <c r="M25" s="219">
        <v>35530</v>
      </c>
    </row>
    <row r="26" spans="1:13" ht="22.5" customHeight="1">
      <c r="A26" s="217" t="s">
        <v>16</v>
      </c>
      <c r="B26" s="218" t="s">
        <v>198</v>
      </c>
      <c r="C26" s="218">
        <v>3133215</v>
      </c>
      <c r="D26" s="218">
        <v>1007939</v>
      </c>
      <c r="E26" s="218" t="s">
        <v>208</v>
      </c>
      <c r="F26" s="218">
        <v>600684</v>
      </c>
      <c r="G26" s="218">
        <v>2818398</v>
      </c>
      <c r="H26" s="239" t="s">
        <v>208</v>
      </c>
      <c r="I26" s="218" t="s">
        <v>198</v>
      </c>
      <c r="J26" s="218" t="s">
        <v>198</v>
      </c>
      <c r="K26" s="218">
        <v>30422986</v>
      </c>
      <c r="L26" s="218" t="s">
        <v>208</v>
      </c>
      <c r="M26" s="219" t="s">
        <v>208</v>
      </c>
    </row>
    <row r="27" spans="1:13" ht="22.5" customHeight="1">
      <c r="A27" s="217" t="s">
        <v>17</v>
      </c>
      <c r="B27" s="218" t="s">
        <v>198</v>
      </c>
      <c r="C27" s="218" t="s">
        <v>208</v>
      </c>
      <c r="D27" s="218" t="s">
        <v>208</v>
      </c>
      <c r="E27" s="218" t="s">
        <v>198</v>
      </c>
      <c r="F27" s="218">
        <v>247608</v>
      </c>
      <c r="G27" s="218">
        <v>209704</v>
      </c>
      <c r="H27" s="239" t="s">
        <v>198</v>
      </c>
      <c r="I27" s="218" t="s">
        <v>198</v>
      </c>
      <c r="J27" s="218" t="s">
        <v>208</v>
      </c>
      <c r="K27" s="218">
        <v>274599</v>
      </c>
      <c r="L27" s="218" t="s">
        <v>198</v>
      </c>
      <c r="M27" s="219" t="s">
        <v>198</v>
      </c>
    </row>
    <row r="28" spans="1:13" ht="22.5" customHeight="1">
      <c r="A28" s="217" t="s">
        <v>18</v>
      </c>
      <c r="B28" s="218" t="s">
        <v>198</v>
      </c>
      <c r="C28" s="218">
        <v>104419</v>
      </c>
      <c r="D28" s="218" t="s">
        <v>208</v>
      </c>
      <c r="E28" s="218" t="s">
        <v>208</v>
      </c>
      <c r="F28" s="218">
        <v>81910</v>
      </c>
      <c r="G28" s="234">
        <v>1067473</v>
      </c>
      <c r="H28" s="239" t="s">
        <v>198</v>
      </c>
      <c r="I28" s="218" t="s">
        <v>198</v>
      </c>
      <c r="J28" s="218" t="s">
        <v>198</v>
      </c>
      <c r="K28" s="218">
        <v>3758095</v>
      </c>
      <c r="L28" s="218" t="s">
        <v>198</v>
      </c>
      <c r="M28" s="219" t="s">
        <v>208</v>
      </c>
    </row>
    <row r="29" spans="1:13" ht="22.5" customHeight="1">
      <c r="A29" s="217" t="s">
        <v>19</v>
      </c>
      <c r="B29" s="218" t="s">
        <v>198</v>
      </c>
      <c r="C29" s="218" t="s">
        <v>208</v>
      </c>
      <c r="D29" s="218" t="s">
        <v>198</v>
      </c>
      <c r="E29" s="218" t="s">
        <v>198</v>
      </c>
      <c r="F29" s="218">
        <v>31381</v>
      </c>
      <c r="G29" s="234">
        <v>148114</v>
      </c>
      <c r="H29" s="239" t="s">
        <v>198</v>
      </c>
      <c r="I29" s="218" t="s">
        <v>198</v>
      </c>
      <c r="J29" s="218" t="s">
        <v>198</v>
      </c>
      <c r="K29" s="218">
        <v>1994345</v>
      </c>
      <c r="L29" s="218">
        <v>7881</v>
      </c>
      <c r="M29" s="219" t="s">
        <v>208</v>
      </c>
    </row>
    <row r="30" spans="1:13" ht="22.5" customHeight="1">
      <c r="A30" s="217" t="s">
        <v>20</v>
      </c>
      <c r="B30" s="218" t="s">
        <v>198</v>
      </c>
      <c r="C30" s="218" t="s">
        <v>208</v>
      </c>
      <c r="D30" s="218" t="s">
        <v>198</v>
      </c>
      <c r="E30" s="218">
        <v>1285564</v>
      </c>
      <c r="F30" s="218">
        <v>1084225</v>
      </c>
      <c r="G30" s="234">
        <v>3130190</v>
      </c>
      <c r="H30" s="239">
        <v>68425581</v>
      </c>
      <c r="I30" s="218" t="s">
        <v>198</v>
      </c>
      <c r="J30" s="218" t="s">
        <v>208</v>
      </c>
      <c r="K30" s="218">
        <v>7467489</v>
      </c>
      <c r="L30" s="218" t="s">
        <v>208</v>
      </c>
      <c r="M30" s="219">
        <v>754796</v>
      </c>
    </row>
    <row r="31" spans="1:13" ht="22.5" customHeight="1" thickBot="1">
      <c r="A31" s="220" t="s">
        <v>172</v>
      </c>
      <c r="B31" s="221" t="s">
        <v>198</v>
      </c>
      <c r="C31" s="221">
        <v>824381</v>
      </c>
      <c r="D31" s="221">
        <v>3950588</v>
      </c>
      <c r="E31" s="221" t="s">
        <v>198</v>
      </c>
      <c r="F31" s="221">
        <v>3280639</v>
      </c>
      <c r="G31" s="344">
        <v>1737846</v>
      </c>
      <c r="H31" s="240">
        <v>404541</v>
      </c>
      <c r="I31" s="221" t="s">
        <v>198</v>
      </c>
      <c r="J31" s="221" t="s">
        <v>208</v>
      </c>
      <c r="K31" s="221">
        <v>54704601</v>
      </c>
      <c r="L31" s="221">
        <v>331465</v>
      </c>
      <c r="M31" s="222">
        <v>92897</v>
      </c>
    </row>
    <row r="32" spans="1:13" ht="22.5" customHeight="1">
      <c r="A32" s="62" t="s">
        <v>213</v>
      </c>
      <c r="B32" s="60"/>
      <c r="C32" s="60"/>
      <c r="D32" s="60"/>
      <c r="E32" s="60"/>
      <c r="F32" s="60"/>
      <c r="G32" s="61"/>
      <c r="H32" s="237" t="s">
        <v>293</v>
      </c>
      <c r="I32" s="60"/>
      <c r="J32" s="60"/>
      <c r="K32" s="60"/>
      <c r="L32" s="60"/>
      <c r="M32" s="60"/>
    </row>
    <row r="33" spans="4:13" ht="22.5" customHeight="1">
      <c r="D33" s="25"/>
      <c r="E33" s="25"/>
      <c r="F33" s="25"/>
      <c r="G33" s="25"/>
      <c r="H33" s="59" t="s">
        <v>214</v>
      </c>
      <c r="I33" s="25"/>
      <c r="J33" s="25"/>
      <c r="K33" s="25"/>
      <c r="L33" s="25"/>
      <c r="M33" s="25"/>
    </row>
    <row r="34" ht="22.5" customHeight="1">
      <c r="B34" s="35"/>
    </row>
  </sheetData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colBreaks count="1" manualBreakCount="1">
    <brk id="7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8.796875" defaultRowHeight="12.75"/>
  <cols>
    <col min="1" max="2" width="9.09765625" style="8" customWidth="1"/>
    <col min="3" max="14" width="6.296875" style="8" customWidth="1"/>
    <col min="15" max="15" width="6.09765625" style="8" customWidth="1"/>
    <col min="16" max="16384" width="9.09765625" style="8" customWidth="1"/>
  </cols>
  <sheetData>
    <row r="1" spans="1:14" ht="13.5" thickBot="1">
      <c r="A1" s="241" t="s">
        <v>182</v>
      </c>
      <c r="N1" s="29" t="s">
        <v>314</v>
      </c>
    </row>
    <row r="2" spans="1:14" s="20" customFormat="1" ht="12.75" customHeight="1">
      <c r="A2" s="389"/>
      <c r="B2" s="391" t="s">
        <v>407</v>
      </c>
      <c r="C2" s="391" t="s">
        <v>408</v>
      </c>
      <c r="D2" s="391"/>
      <c r="E2" s="391"/>
      <c r="F2" s="391"/>
      <c r="G2" s="391"/>
      <c r="H2" s="391"/>
      <c r="I2" s="391"/>
      <c r="J2" s="391"/>
      <c r="K2" s="391"/>
      <c r="L2" s="391"/>
      <c r="M2" s="391" t="s">
        <v>409</v>
      </c>
      <c r="N2" s="387" t="s">
        <v>410</v>
      </c>
    </row>
    <row r="3" spans="1:14" s="20" customFormat="1" ht="63.75">
      <c r="A3" s="390"/>
      <c r="B3" s="392"/>
      <c r="C3" s="242" t="s">
        <v>411</v>
      </c>
      <c r="D3" s="242" t="s">
        <v>412</v>
      </c>
      <c r="E3" s="242" t="s">
        <v>413</v>
      </c>
      <c r="F3" s="243" t="s">
        <v>315</v>
      </c>
      <c r="G3" s="243" t="s">
        <v>316</v>
      </c>
      <c r="H3" s="242" t="s">
        <v>414</v>
      </c>
      <c r="I3" s="242" t="s">
        <v>415</v>
      </c>
      <c r="J3" s="242" t="s">
        <v>317</v>
      </c>
      <c r="K3" s="243" t="s">
        <v>416</v>
      </c>
      <c r="L3" s="243" t="s">
        <v>318</v>
      </c>
      <c r="M3" s="392"/>
      <c r="N3" s="388"/>
    </row>
    <row r="4" spans="1:14" ht="21" customHeight="1">
      <c r="A4" s="244" t="s">
        <v>10</v>
      </c>
      <c r="B4" s="245">
        <v>874</v>
      </c>
      <c r="C4" s="245">
        <v>590</v>
      </c>
      <c r="D4" s="245">
        <v>164</v>
      </c>
      <c r="E4" s="245">
        <v>36</v>
      </c>
      <c r="F4" s="245">
        <v>20</v>
      </c>
      <c r="G4" s="245">
        <v>10</v>
      </c>
      <c r="H4" s="245">
        <v>223</v>
      </c>
      <c r="I4" s="245">
        <v>32</v>
      </c>
      <c r="J4" s="245">
        <v>99</v>
      </c>
      <c r="K4" s="245">
        <v>2</v>
      </c>
      <c r="L4" s="245">
        <v>4</v>
      </c>
      <c r="M4" s="245">
        <v>283</v>
      </c>
      <c r="N4" s="246">
        <v>0</v>
      </c>
    </row>
    <row r="5" spans="1:14" ht="21" customHeight="1">
      <c r="A5" s="247" t="s">
        <v>11</v>
      </c>
      <c r="B5" s="248">
        <v>679</v>
      </c>
      <c r="C5" s="248">
        <v>628</v>
      </c>
      <c r="D5" s="248">
        <v>35</v>
      </c>
      <c r="E5" s="248">
        <v>5</v>
      </c>
      <c r="F5" s="248">
        <v>3</v>
      </c>
      <c r="G5" s="248">
        <v>7</v>
      </c>
      <c r="H5" s="248">
        <v>394</v>
      </c>
      <c r="I5" s="248">
        <v>42</v>
      </c>
      <c r="J5" s="248">
        <v>105</v>
      </c>
      <c r="K5" s="249">
        <v>0</v>
      </c>
      <c r="L5" s="248">
        <v>36</v>
      </c>
      <c r="M5" s="248">
        <v>51</v>
      </c>
      <c r="N5" s="250" t="s">
        <v>115</v>
      </c>
    </row>
    <row r="6" spans="1:14" ht="21" customHeight="1">
      <c r="A6" s="247" t="s">
        <v>12</v>
      </c>
      <c r="B6" s="248">
        <v>196</v>
      </c>
      <c r="C6" s="248">
        <v>179</v>
      </c>
      <c r="D6" s="248">
        <v>73</v>
      </c>
      <c r="E6" s="248">
        <v>16</v>
      </c>
      <c r="F6" s="248">
        <v>3</v>
      </c>
      <c r="G6" s="248">
        <v>2</v>
      </c>
      <c r="H6" s="248">
        <v>44</v>
      </c>
      <c r="I6" s="248">
        <v>15</v>
      </c>
      <c r="J6" s="248">
        <v>25</v>
      </c>
      <c r="K6" s="248">
        <v>0</v>
      </c>
      <c r="L6" s="248">
        <v>1</v>
      </c>
      <c r="M6" s="248">
        <v>17</v>
      </c>
      <c r="N6" s="250" t="s">
        <v>115</v>
      </c>
    </row>
    <row r="7" spans="1:14" ht="21" customHeight="1">
      <c r="A7" s="247" t="s">
        <v>173</v>
      </c>
      <c r="B7" s="248">
        <v>1155</v>
      </c>
      <c r="C7" s="248">
        <v>843</v>
      </c>
      <c r="D7" s="248">
        <v>306</v>
      </c>
      <c r="E7" s="248">
        <v>42</v>
      </c>
      <c r="F7" s="251">
        <v>13</v>
      </c>
      <c r="G7" s="251">
        <v>15</v>
      </c>
      <c r="H7" s="248">
        <v>161</v>
      </c>
      <c r="I7" s="248">
        <v>114</v>
      </c>
      <c r="J7" s="248">
        <v>166</v>
      </c>
      <c r="K7" s="251">
        <v>10</v>
      </c>
      <c r="L7" s="251">
        <v>15</v>
      </c>
      <c r="M7" s="248">
        <v>301</v>
      </c>
      <c r="N7" s="250">
        <v>11</v>
      </c>
    </row>
    <row r="8" spans="1:14" ht="21" customHeight="1">
      <c r="A8" s="247" t="s">
        <v>13</v>
      </c>
      <c r="B8" s="248">
        <v>1014</v>
      </c>
      <c r="C8" s="248">
        <v>952</v>
      </c>
      <c r="D8" s="248">
        <v>217</v>
      </c>
      <c r="E8" s="248">
        <v>72</v>
      </c>
      <c r="F8" s="248">
        <v>49</v>
      </c>
      <c r="G8" s="248">
        <v>9</v>
      </c>
      <c r="H8" s="248">
        <v>295</v>
      </c>
      <c r="I8" s="248">
        <v>105</v>
      </c>
      <c r="J8" s="248">
        <v>138</v>
      </c>
      <c r="K8" s="248">
        <v>8</v>
      </c>
      <c r="L8" s="248">
        <v>60</v>
      </c>
      <c r="M8" s="248">
        <v>62</v>
      </c>
      <c r="N8" s="252">
        <v>1</v>
      </c>
    </row>
    <row r="9" spans="1:14" ht="21" customHeight="1">
      <c r="A9" s="247" t="s">
        <v>14</v>
      </c>
      <c r="B9" s="248">
        <v>1197</v>
      </c>
      <c r="C9" s="248">
        <v>1057</v>
      </c>
      <c r="D9" s="248">
        <v>146</v>
      </c>
      <c r="E9" s="248">
        <v>46</v>
      </c>
      <c r="F9" s="248">
        <v>32</v>
      </c>
      <c r="G9" s="248">
        <v>7</v>
      </c>
      <c r="H9" s="248">
        <v>228</v>
      </c>
      <c r="I9" s="248">
        <v>25</v>
      </c>
      <c r="J9" s="248">
        <v>441</v>
      </c>
      <c r="K9" s="248">
        <v>96</v>
      </c>
      <c r="L9" s="248">
        <v>36</v>
      </c>
      <c r="M9" s="248">
        <v>129</v>
      </c>
      <c r="N9" s="252">
        <v>11</v>
      </c>
    </row>
    <row r="10" spans="1:14" ht="21" customHeight="1">
      <c r="A10" s="247" t="s">
        <v>15</v>
      </c>
      <c r="B10" s="248">
        <v>51</v>
      </c>
      <c r="C10" s="248">
        <v>44</v>
      </c>
      <c r="D10" s="248">
        <v>24</v>
      </c>
      <c r="E10" s="248">
        <v>7</v>
      </c>
      <c r="F10" s="248">
        <v>2</v>
      </c>
      <c r="G10" s="248">
        <v>1</v>
      </c>
      <c r="H10" s="248">
        <v>8</v>
      </c>
      <c r="I10" s="248">
        <v>1</v>
      </c>
      <c r="J10" s="251" t="s">
        <v>211</v>
      </c>
      <c r="K10" s="248">
        <v>0</v>
      </c>
      <c r="L10" s="251" t="s">
        <v>211</v>
      </c>
      <c r="M10" s="248">
        <v>7</v>
      </c>
      <c r="N10" s="250" t="s">
        <v>115</v>
      </c>
    </row>
    <row r="11" spans="1:14" ht="21" customHeight="1">
      <c r="A11" s="247" t="s">
        <v>16</v>
      </c>
      <c r="B11" s="248">
        <v>86</v>
      </c>
      <c r="C11" s="248">
        <v>28</v>
      </c>
      <c r="D11" s="248">
        <v>14</v>
      </c>
      <c r="E11" s="248">
        <v>3</v>
      </c>
      <c r="F11" s="251">
        <v>1</v>
      </c>
      <c r="G11" s="251">
        <v>1</v>
      </c>
      <c r="H11" s="248">
        <v>5</v>
      </c>
      <c r="I11" s="248">
        <v>3</v>
      </c>
      <c r="J11" s="251" t="s">
        <v>211</v>
      </c>
      <c r="K11" s="251">
        <v>0</v>
      </c>
      <c r="L11" s="251" t="s">
        <v>211</v>
      </c>
      <c r="M11" s="248">
        <v>59</v>
      </c>
      <c r="N11" s="250" t="s">
        <v>115</v>
      </c>
    </row>
    <row r="12" spans="1:14" ht="21" customHeight="1">
      <c r="A12" s="247" t="s">
        <v>17</v>
      </c>
      <c r="B12" s="248">
        <v>400</v>
      </c>
      <c r="C12" s="248">
        <v>310</v>
      </c>
      <c r="D12" s="248">
        <v>37</v>
      </c>
      <c r="E12" s="248">
        <v>10</v>
      </c>
      <c r="F12" s="248">
        <v>8</v>
      </c>
      <c r="G12" s="248">
        <v>2</v>
      </c>
      <c r="H12" s="248">
        <v>81</v>
      </c>
      <c r="I12" s="248">
        <v>2</v>
      </c>
      <c r="J12" s="248">
        <v>172</v>
      </c>
      <c r="K12" s="249">
        <v>0</v>
      </c>
      <c r="L12" s="248">
        <v>0</v>
      </c>
      <c r="M12" s="248">
        <v>89</v>
      </c>
      <c r="N12" s="250" t="s">
        <v>115</v>
      </c>
    </row>
    <row r="13" spans="1:14" ht="21" customHeight="1">
      <c r="A13" s="247" t="s">
        <v>18</v>
      </c>
      <c r="B13" s="248">
        <v>672</v>
      </c>
      <c r="C13" s="248">
        <v>400</v>
      </c>
      <c r="D13" s="248">
        <v>47</v>
      </c>
      <c r="E13" s="248">
        <v>15</v>
      </c>
      <c r="F13" s="248">
        <v>13</v>
      </c>
      <c r="G13" s="248">
        <v>1</v>
      </c>
      <c r="H13" s="248">
        <v>138</v>
      </c>
      <c r="I13" s="248">
        <v>34</v>
      </c>
      <c r="J13" s="248">
        <v>116</v>
      </c>
      <c r="K13" s="248">
        <v>34</v>
      </c>
      <c r="L13" s="248">
        <v>1</v>
      </c>
      <c r="M13" s="248">
        <v>264</v>
      </c>
      <c r="N13" s="252">
        <v>7</v>
      </c>
    </row>
    <row r="14" spans="1:14" ht="21" customHeight="1">
      <c r="A14" s="247" t="s">
        <v>19</v>
      </c>
      <c r="B14" s="248">
        <v>106</v>
      </c>
      <c r="C14" s="248">
        <v>98</v>
      </c>
      <c r="D14" s="248">
        <v>9</v>
      </c>
      <c r="E14" s="253" t="s">
        <v>115</v>
      </c>
      <c r="F14" s="248">
        <v>0</v>
      </c>
      <c r="G14" s="248">
        <v>1</v>
      </c>
      <c r="H14" s="248">
        <v>54</v>
      </c>
      <c r="I14" s="248">
        <v>8</v>
      </c>
      <c r="J14" s="248">
        <v>20</v>
      </c>
      <c r="K14" s="248">
        <v>7</v>
      </c>
      <c r="L14" s="248">
        <v>0</v>
      </c>
      <c r="M14" s="248">
        <v>8</v>
      </c>
      <c r="N14" s="250" t="s">
        <v>115</v>
      </c>
    </row>
    <row r="15" spans="1:14" ht="21" customHeight="1">
      <c r="A15" s="247" t="s">
        <v>20</v>
      </c>
      <c r="B15" s="248">
        <v>337</v>
      </c>
      <c r="C15" s="248">
        <v>246</v>
      </c>
      <c r="D15" s="248">
        <v>49</v>
      </c>
      <c r="E15" s="248">
        <v>10</v>
      </c>
      <c r="F15" s="248">
        <v>6</v>
      </c>
      <c r="G15" s="248">
        <v>2</v>
      </c>
      <c r="H15" s="248">
        <v>112</v>
      </c>
      <c r="I15" s="248">
        <v>39</v>
      </c>
      <c r="J15" s="248">
        <v>28</v>
      </c>
      <c r="K15" s="248">
        <v>0</v>
      </c>
      <c r="L15" s="248">
        <v>1</v>
      </c>
      <c r="M15" s="248">
        <v>91</v>
      </c>
      <c r="N15" s="250" t="s">
        <v>115</v>
      </c>
    </row>
    <row r="16" spans="1:14" ht="21" customHeight="1" thickBot="1">
      <c r="A16" s="254" t="s">
        <v>172</v>
      </c>
      <c r="B16" s="255">
        <v>156</v>
      </c>
      <c r="C16" s="255">
        <v>139</v>
      </c>
      <c r="D16" s="255">
        <v>28</v>
      </c>
      <c r="E16" s="256">
        <v>1</v>
      </c>
      <c r="F16" s="255">
        <v>0</v>
      </c>
      <c r="G16" s="255">
        <v>3</v>
      </c>
      <c r="H16" s="255">
        <v>33</v>
      </c>
      <c r="I16" s="255">
        <v>47</v>
      </c>
      <c r="J16" s="255">
        <v>14</v>
      </c>
      <c r="K16" s="255">
        <v>1</v>
      </c>
      <c r="L16" s="255">
        <v>13</v>
      </c>
      <c r="M16" s="255">
        <v>17</v>
      </c>
      <c r="N16" s="257">
        <v>0</v>
      </c>
    </row>
    <row r="17" spans="1:14" ht="21" customHeight="1">
      <c r="A17" s="386" t="s">
        <v>189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</row>
    <row r="18" spans="1:2" ht="12.75">
      <c r="A18" s="35"/>
      <c r="B18" s="35"/>
    </row>
    <row r="19" spans="1:2" ht="12.75">
      <c r="A19" s="35"/>
      <c r="B19" s="35"/>
    </row>
  </sheetData>
  <mergeCells count="6">
    <mergeCell ref="A17:N17"/>
    <mergeCell ref="N2:N3"/>
    <mergeCell ref="A2:A3"/>
    <mergeCell ref="B2:B3"/>
    <mergeCell ref="C2:L2"/>
    <mergeCell ref="M2:M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2007-03-23T00:25:07Z</cp:lastPrinted>
  <dcterms:created xsi:type="dcterms:W3CDTF">2001-12-03T01:12:48Z</dcterms:created>
  <dcterms:modified xsi:type="dcterms:W3CDTF">2008-04-09T06:25:34Z</dcterms:modified>
  <cp:category/>
  <cp:version/>
  <cp:contentType/>
  <cp:contentStatus/>
</cp:coreProperties>
</file>